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26"/>
  </bookViews>
  <sheets>
    <sheet name="2-днз 1" sheetId="1" r:id="rId1"/>
    <sheet name="2-ЦРД" sheetId="2" r:id="rId2"/>
    <sheet name="2-днз 4" sheetId="3" r:id="rId3"/>
    <sheet name="2-днз 5" sheetId="4" r:id="rId4"/>
    <sheet name="2-днз 6" sheetId="5" r:id="rId5"/>
    <sheet name="2-днз 8" sheetId="6" r:id="rId6"/>
    <sheet name="2-днз" sheetId="7" r:id="rId7"/>
    <sheet name="4-1. днз 1" sheetId="8" r:id="rId8"/>
    <sheet name="4-1. црд" sheetId="9" r:id="rId9"/>
    <sheet name="4-1. днз 4" sheetId="10" r:id="rId10"/>
    <sheet name="4-1. днз 5" sheetId="11" r:id="rId11"/>
    <sheet name="4-1. днз 6" sheetId="12" r:id="rId12"/>
    <sheet name="4-1. днз 8" sheetId="13" r:id="rId13"/>
    <sheet name="4-1.днз" sheetId="14" r:id="rId14"/>
    <sheet name="4-2.днз 1" sheetId="15" r:id="rId15"/>
    <sheet name="4-2.ЦРД" sheetId="16" r:id="rId16"/>
    <sheet name="4-2.днз 4" sheetId="17" r:id="rId17"/>
    <sheet name="4-2.днз 5" sheetId="18" r:id="rId18"/>
    <sheet name="4-2.днз 6" sheetId="19" r:id="rId19"/>
    <sheet name="4-2.днз 8" sheetId="20" r:id="rId20"/>
    <sheet name="4-2.днз" sheetId="21" r:id="rId21"/>
    <sheet name="4-3.днз 1" sheetId="22" r:id="rId22"/>
    <sheet name="4-3.ЦРД" sheetId="23" r:id="rId23"/>
    <sheet name="4-3.днз 5" sheetId="24" r:id="rId24"/>
    <sheet name="4-3.днз 6" sheetId="25" r:id="rId25"/>
    <sheet name="4-3.днз 8" sheetId="26" r:id="rId26"/>
    <sheet name="4-3.днз" sheetId="27" r:id="rId27"/>
  </sheets>
  <definedNames/>
  <calcPr fullCalcOnLoad="1"/>
</workbook>
</file>

<file path=xl/sharedStrings.xml><?xml version="1.0" encoding="utf-8"?>
<sst xmlns="http://schemas.openxmlformats.org/spreadsheetml/2006/main" count="12045" uniqueCount="194">
  <si>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</si>
  <si>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</si>
  <si>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</si>
  <si>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</si>
  <si>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</si>
  <si>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</si>
  <si>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</si>
  <si>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</si>
  <si>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</si>
  <si>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</si>
  <si>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</si>
  <si>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</si>
  <si>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</si>
  <si>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</si>
  <si>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</si>
  <si>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</si>
  <si>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</si>
  <si>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</si>
  <si>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</si>
  <si>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</si>
  <si>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</si>
  <si>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</si>
  <si>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</si>
  <si>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</si>
  <si>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</si>
  <si>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</si>
  <si>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</si>
  <si>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</si>
  <si>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</si>
  <si>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</si>
  <si>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</si>
  <si>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</si>
  <si>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</si>
  <si>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</si>
  <si>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</si>
  <si>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</si>
  <si>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</si>
  <si>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</si>
  <si>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</si>
  <si>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</si>
  <si>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</si>
  <si>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</si>
  <si>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</si>
  <si>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</si>
  <si>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</si>
  <si>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</si>
  <si>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</si>
  <si>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</si>
  <si>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</si>
  <si>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</si>
  <si>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</si>
  <si>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</si>
  <si>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</si>
  <si>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</si>
  <si>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</si>
  <si>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</si>
  <si>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</si>
  <si>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</si>
  <si>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</si>
  <si>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</si>
  <si>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</si>
  <si>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</si>
  <si>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</si>
  <si>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</si>
  <si>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</si>
  <si>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</si>
  <si>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</si>
  <si>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</si>
  <si>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</si>
  <si>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</si>
  <si>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</si>
  <si>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</si>
  <si>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</si>
  <si>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</si>
  <si>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</si>
  <si>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</si>
  <si>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</si>
  <si>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</si>
  <si>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</si>
  <si>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</si>
  <si>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</si>
  <si>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</si>
  <si>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</si>
  <si>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</si>
  <si>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</si>
  <si>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</si>
  <si>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</si>
  <si>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</si>
  <si>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</si>
  <si>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</si>
  <si>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</si>
  <si>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</si>
  <si>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</si>
  <si>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</si>
  <si>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</si>
  <si>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</si>
  <si>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</si>
  <si>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</si>
  <si>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</si>
  <si>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</si>
  <si>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</si>
  <si>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</si>
  <si>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</si>
  <si>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</si>
  <si>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</si>
  <si>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</si>
  <si>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</si>
  <si>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</si>
  <si>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</si>
  <si>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</si>
  <si>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</si>
  <si>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</si>
  <si>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</si>
  <si>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</si>
  <si>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</si>
  <si>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</si>
  <si>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</si>
  <si>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</si>
  <si>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</si>
  <si>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</si>
  <si>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</si>
  <si>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</si>
  <si>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</si>
  <si>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</si>
  <si>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</si>
  <si>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</si>
  <si>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</si>
  <si>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</si>
  <si>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</si>
  <si>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</si>
  <si>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</si>
  <si>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</si>
  <si>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</si>
  <si>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</si>
  <si>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</si>
  <si>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</si>
  <si>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</si>
  <si>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</si>
  <si>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</si>
  <si>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</si>
  <si>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</si>
  <si>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</si>
  <si>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</si>
  <si>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</si>
  <si>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</si>
  <si>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</si>
  <si>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</si>
  <si>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</si>
  <si>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</si>
  <si>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</si>
  <si>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</si>
  <si>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</si>
  <si>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</si>
  <si>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</si>
  <si>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</si>
  <si>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</si>
  <si>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</si>
  <si>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</si>
  <si>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</si>
  <si>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</si>
  <si>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</si>
  <si>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</si>
  <si>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</si>
  <si>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</si>
  <si>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</si>
  <si>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</si>
  <si>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</si>
  <si>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</si>
  <si>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</si>
  <si>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</si>
  <si>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</si>
  <si>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</si>
  <si>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</si>
  <si>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</si>
  <si>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</si>
  <si>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</si>
  <si>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</si>
  <si>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</si>
  <si>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</si>
  <si>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</si>
  <si>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</si>
  <si>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</si>
  <si>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</si>
  <si>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</si>
  <si>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0611010 - Надання дошкільної освіти</t>
  </si>
  <si>
    <t>0611010 - Надання дошкільної освіти (ДНЗ "ЦРД")</t>
  </si>
  <si>
    <t>0611010 - Надання дошкільної освіти (ДНЗ № 1)</t>
  </si>
  <si>
    <t>0611010 - Надання дошкільної освіти (ДНЗ № 4)</t>
  </si>
  <si>
    <t>0611010 - Надання дошкільної освіти (ДНЗ № 5)</t>
  </si>
  <si>
    <t>0611010 - Надання дошкільної освіти (ДНЗ № 6)</t>
  </si>
  <si>
    <t>0611010 - Надання дошкільної освіти (ДНЗ № 8)</t>
  </si>
  <si>
    <t>за 9 місяців 2018 р.</t>
  </si>
  <si>
    <r>
      <t xml:space="preserve">                     </t>
    </r>
    <r>
      <rPr>
        <b/>
        <u val="single"/>
        <sz val="9"/>
        <rFont val="Arial Cyr"/>
        <family val="0"/>
      </rPr>
      <t>за 9 місяців 2018 р.</t>
    </r>
  </si>
  <si>
    <t>10 жовтня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</si>
</sst>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186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5854841</v>
      </c>
      <c r="E22" s="55">
        <v>4453133</v>
      </c>
      <c r="F22" s="55" t="s">
        <v>39</v>
      </c>
      <c r="G22" s="55">
        <f>G23+G60+G80+G85+G88</f>
        <v>3699501.92</v>
      </c>
      <c r="H22" s="55">
        <f>H23+H60+H80+H85+H88</f>
        <v>3698234.76</v>
      </c>
      <c r="I22" s="55">
        <f aca="true" t="shared" si="0" ref="I22:I50">G22-H22</f>
        <v>1267.160000000149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5854841</v>
      </c>
      <c r="E23" s="55">
        <v>0</v>
      </c>
      <c r="F23" s="55" t="s">
        <v>39</v>
      </c>
      <c r="G23" s="55">
        <f>G24+G29+G46+G49+G55+G59</f>
        <v>3699501.92</v>
      </c>
      <c r="H23" s="55">
        <f>H24+H29+H46+H49+H55+H59</f>
        <v>3698234.76</v>
      </c>
      <c r="I23" s="55">
        <f t="shared" si="0"/>
        <v>1267.160000000149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3977205</v>
      </c>
      <c r="E24" s="55">
        <v>0</v>
      </c>
      <c r="F24" s="55" t="s">
        <v>39</v>
      </c>
      <c r="G24" s="55">
        <f>G25+G28</f>
        <v>2512923.13</v>
      </c>
      <c r="H24" s="55">
        <f>H25+H28</f>
        <v>2511655.9699999997</v>
      </c>
      <c r="I24" s="55">
        <f t="shared" si="0"/>
        <v>1267.160000000149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3260004</v>
      </c>
      <c r="E25" s="55">
        <v>2487840</v>
      </c>
      <c r="F25" s="55" t="s">
        <v>39</v>
      </c>
      <c r="G25" s="55">
        <f>G26+G27</f>
        <v>2044973.59</v>
      </c>
      <c r="H25" s="55">
        <f>H26+H27</f>
        <v>2043706.43</v>
      </c>
      <c r="I25" s="55">
        <f t="shared" si="0"/>
        <v>1267.160000000149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3260004</v>
      </c>
      <c r="E26" s="55">
        <v>0</v>
      </c>
      <c r="F26" s="55" t="s">
        <v>39</v>
      </c>
      <c r="G26" s="55">
        <v>2044973.59</v>
      </c>
      <c r="H26" s="55">
        <v>2043706.43</v>
      </c>
      <c r="I26" s="55">
        <f t="shared" si="0"/>
        <v>1267.160000000149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717201</v>
      </c>
      <c r="E28" s="55">
        <v>547326</v>
      </c>
      <c r="F28" s="55" t="s">
        <v>39</v>
      </c>
      <c r="G28" s="55">
        <v>467949.54</v>
      </c>
      <c r="H28" s="55">
        <v>467949.54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1877636</v>
      </c>
      <c r="E29" s="55">
        <v>0</v>
      </c>
      <c r="F29" s="55" t="s">
        <v>39</v>
      </c>
      <c r="G29" s="55">
        <f>G30+G31+G32+G33+G34+G35+G36+G43</f>
        <v>1186578.79</v>
      </c>
      <c r="H29" s="55">
        <f>H30+H31+H32+H33+H34+H35+H36+H43</f>
        <v>1186578.79</v>
      </c>
      <c r="I29" s="55">
        <f t="shared" si="0"/>
        <v>0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195224</v>
      </c>
      <c r="E30" s="55">
        <v>0</v>
      </c>
      <c r="F30" s="55" t="s">
        <v>39</v>
      </c>
      <c r="G30" s="55">
        <v>133517.05</v>
      </c>
      <c r="H30" s="55">
        <v>133517.05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3000</v>
      </c>
      <c r="E31" s="55">
        <v>3000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475675</v>
      </c>
      <c r="E32" s="55">
        <v>339277</v>
      </c>
      <c r="F32" s="55" t="s">
        <v>39</v>
      </c>
      <c r="G32" s="55">
        <v>215343.84</v>
      </c>
      <c r="H32" s="55">
        <v>215343.84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151676</v>
      </c>
      <c r="E33" s="55">
        <v>0</v>
      </c>
      <c r="F33" s="55" t="s">
        <v>39</v>
      </c>
      <c r="G33" s="55">
        <v>122048.42</v>
      </c>
      <c r="H33" s="55">
        <v>122048.42</v>
      </c>
      <c r="I33" s="55">
        <f t="shared" si="0"/>
        <v>0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1040</v>
      </c>
      <c r="E34" s="55">
        <v>0</v>
      </c>
      <c r="F34" s="55" t="s">
        <v>39</v>
      </c>
      <c r="G34" s="55">
        <v>1040</v>
      </c>
      <c r="H34" s="55">
        <v>1040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1050361</v>
      </c>
      <c r="E36" s="55">
        <v>752041</v>
      </c>
      <c r="F36" s="55" t="s">
        <v>39</v>
      </c>
      <c r="G36" s="55">
        <f>G37+G38+G39+G40+G41+G42</f>
        <v>713969.48</v>
      </c>
      <c r="H36" s="55">
        <f>H37+H38+H39+H40+H41+H42</f>
        <v>713969.48</v>
      </c>
      <c r="I36" s="55">
        <f t="shared" si="0"/>
        <v>0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754025</v>
      </c>
      <c r="E37" s="55">
        <v>0</v>
      </c>
      <c r="F37" s="55" t="s">
        <v>39</v>
      </c>
      <c r="G37" s="55">
        <v>538374.81</v>
      </c>
      <c r="H37" s="55">
        <v>538374.81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129558</v>
      </c>
      <c r="E38" s="55">
        <v>0</v>
      </c>
      <c r="F38" s="55" t="s">
        <v>39</v>
      </c>
      <c r="G38" s="55">
        <v>62282.36</v>
      </c>
      <c r="H38" s="55">
        <v>62282.36</v>
      </c>
      <c r="I38" s="55">
        <f t="shared" si="0"/>
        <v>0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166778</v>
      </c>
      <c r="E39" s="55">
        <v>0</v>
      </c>
      <c r="F39" s="55" t="s">
        <v>39</v>
      </c>
      <c r="G39" s="55">
        <v>113312.31</v>
      </c>
      <c r="H39" s="55">
        <v>113312.31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0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660</v>
      </c>
      <c r="E43" s="55">
        <v>0</v>
      </c>
      <c r="F43" s="55" t="str">
        <f>F44</f>
        <v>-</v>
      </c>
      <c r="G43" s="55">
        <f>G44+G45</f>
        <v>660</v>
      </c>
      <c r="H43" s="55">
        <f>H44+H45</f>
        <v>660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660</v>
      </c>
      <c r="E45" s="57">
        <v>660</v>
      </c>
      <c r="F45" s="55" t="s">
        <v>39</v>
      </c>
      <c r="G45" s="55">
        <v>660</v>
      </c>
      <c r="H45" s="55">
        <v>660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322989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187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627346.5</v>
      </c>
      <c r="E26" s="85">
        <v>3224.54</v>
      </c>
      <c r="F26" s="85" t="s">
        <v>39</v>
      </c>
      <c r="G26" s="85" t="s">
        <v>39</v>
      </c>
      <c r="H26" s="85" t="s">
        <v>39</v>
      </c>
      <c r="I26" s="85">
        <f>I27++I28+I29+I30</f>
        <v>254794.23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14535.390000000014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626472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253919.73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874.5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874.5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0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0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0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0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627346.5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243483.38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627346.5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243483.38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627346.5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243483.38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874.5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874.5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626472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242608.88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0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0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188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745439</v>
      </c>
      <c r="E26" s="85">
        <v>2052.14</v>
      </c>
      <c r="F26" s="85" t="s">
        <v>39</v>
      </c>
      <c r="G26" s="85" t="s">
        <v>39</v>
      </c>
      <c r="H26" s="85" t="s">
        <v>39</v>
      </c>
      <c r="I26" s="85">
        <f>I27+I28+I29+I30</f>
        <v>274333.35000000003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615.4200000000419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739200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273841.02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209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209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6030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83.33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0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200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745439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275770.07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745439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275770.07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744409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275768.33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3809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209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1000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739200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275559.33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400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1030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1.74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189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492054</v>
      </c>
      <c r="E26" s="85">
        <v>24549.39</v>
      </c>
      <c r="F26" s="85" t="s">
        <v>39</v>
      </c>
      <c r="G26" s="85" t="s">
        <v>39</v>
      </c>
      <c r="H26" s="85" t="s">
        <v>39</v>
      </c>
      <c r="I26" s="85">
        <f>I27+I28+I29+I30</f>
        <v>210533.13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10701.080000000016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490512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210521.13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12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12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1530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0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0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0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492054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224381.44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492054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224381.44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492054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224381.44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1542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1542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490512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222839.44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0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0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190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743873</v>
      </c>
      <c r="E26" s="85">
        <v>2227.59</v>
      </c>
      <c r="F26" s="85" t="s">
        <v>39</v>
      </c>
      <c r="G26" s="85" t="s">
        <v>39</v>
      </c>
      <c r="H26" s="85" t="s">
        <v>39</v>
      </c>
      <c r="I26" s="85">
        <f>I27+I28+I29+I30</f>
        <v>273606.59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8281.71000000008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743160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272893.59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713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713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0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0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0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0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743873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267552.47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743873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267552.47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743873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267552.47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713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713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743160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266839.47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0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0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6">
      <selection activeCell="I30" sqref="I30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184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3714302.7</v>
      </c>
      <c r="E26" s="85">
        <v>40855.75</v>
      </c>
      <c r="F26" s="85" t="s">
        <v>39</v>
      </c>
      <c r="G26" s="85" t="s">
        <v>39</v>
      </c>
      <c r="H26" s="85" t="s">
        <v>39</v>
      </c>
      <c r="I26" s="85">
        <f>I27+I28+I29+I30</f>
        <v>1436956.8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44797.330000000075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3697848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1427147.83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7555.7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7555.7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7702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155.27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1197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2098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3714302.7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1433015.22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3714302.7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1433015.22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3713248.7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1433013.48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13882.7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10282.7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1118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3697848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1422730.78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400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1054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1.74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0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186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371895.92</v>
      </c>
      <c r="E24" s="85">
        <v>2769.01</v>
      </c>
      <c r="F24" s="85">
        <v>0</v>
      </c>
      <c r="G24" s="85">
        <v>220.01</v>
      </c>
      <c r="H24" s="85">
        <f>H25</f>
        <v>368603.18</v>
      </c>
      <c r="I24" s="86" t="s">
        <v>37</v>
      </c>
      <c r="J24" s="86" t="s">
        <v>37</v>
      </c>
      <c r="K24" s="85">
        <f>E24-G24+H24-I30</f>
        <v>5200.489999999991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368306.91</v>
      </c>
      <c r="E25" s="86" t="s">
        <v>37</v>
      </c>
      <c r="F25" s="86" t="s">
        <v>37</v>
      </c>
      <c r="G25" s="86" t="s">
        <v>37</v>
      </c>
      <c r="H25" s="85">
        <v>368603.18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3589.01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371895.92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365951.69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12246.07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8076.07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12246.07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8076.07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12246.07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8076.07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359649.85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357875.62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359649.85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357875.62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31126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31126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328523.85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326749.62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328523.85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326749.62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H1:L1"/>
    <mergeCell ref="H2:L2"/>
    <mergeCell ref="H3:L3"/>
    <mergeCell ref="H4:L4"/>
    <mergeCell ref="B12:J12"/>
    <mergeCell ref="B10:J10"/>
    <mergeCell ref="G17:L17"/>
    <mergeCell ref="K11:L11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A97:D97"/>
    <mergeCell ref="A21:A22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185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2500</v>
      </c>
      <c r="E24" s="85">
        <v>0</v>
      </c>
      <c r="F24" s="85">
        <v>0</v>
      </c>
      <c r="G24" s="85">
        <v>0</v>
      </c>
      <c r="H24" s="85">
        <f>H25</f>
        <v>22542.05</v>
      </c>
      <c r="I24" s="86" t="s">
        <v>37</v>
      </c>
      <c r="J24" s="86" t="s">
        <v>37</v>
      </c>
      <c r="K24" s="85">
        <f>E24-G24+H24-I30</f>
        <v>20042.05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2500</v>
      </c>
      <c r="E25" s="86" t="s">
        <v>37</v>
      </c>
      <c r="F25" s="86" t="s">
        <v>37</v>
      </c>
      <c r="G25" s="86" t="s">
        <v>37</v>
      </c>
      <c r="H25" s="85">
        <v>22542.05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0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2500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2500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2500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2500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2500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2500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2500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2500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0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0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0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0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0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A6:L6"/>
    <mergeCell ref="A7:L7"/>
    <mergeCell ref="K8:L8"/>
    <mergeCell ref="H1:L1"/>
    <mergeCell ref="H2:L2"/>
    <mergeCell ref="H3:L3"/>
    <mergeCell ref="H4:L4"/>
    <mergeCell ref="A5:K5"/>
    <mergeCell ref="K10:L10"/>
    <mergeCell ref="B10:J10"/>
    <mergeCell ref="B8:G8"/>
    <mergeCell ref="K12:L12"/>
    <mergeCell ref="B11:J11"/>
    <mergeCell ref="B12:J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187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66992</v>
      </c>
      <c r="E24" s="85">
        <v>0</v>
      </c>
      <c r="F24" s="85">
        <v>0</v>
      </c>
      <c r="G24" s="85">
        <v>0</v>
      </c>
      <c r="H24" s="85">
        <f>H25</f>
        <v>69826</v>
      </c>
      <c r="I24" s="86" t="s">
        <v>37</v>
      </c>
      <c r="J24" s="86" t="s">
        <v>37</v>
      </c>
      <c r="K24" s="85">
        <f>E24-G24+H24-I30</f>
        <v>4300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66992</v>
      </c>
      <c r="E25" s="86" t="s">
        <v>37</v>
      </c>
      <c r="F25" s="86" t="s">
        <v>37</v>
      </c>
      <c r="G25" s="86" t="s">
        <v>37</v>
      </c>
      <c r="H25" s="85">
        <v>69826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0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66992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65526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52693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51227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52693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51227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52693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51227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14299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14299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14299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14299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14299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14299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H1:L1"/>
    <mergeCell ref="H2:L2"/>
    <mergeCell ref="H3:L3"/>
    <mergeCell ref="H4:L4"/>
    <mergeCell ref="B12:J12"/>
    <mergeCell ref="B10:J10"/>
    <mergeCell ref="G17:L17"/>
    <mergeCell ref="K11:L11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A97:D97"/>
    <mergeCell ref="A21:A22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29" sqref="A29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188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12386</v>
      </c>
      <c r="E24" s="85">
        <v>3300</v>
      </c>
      <c r="F24" s="85">
        <v>0</v>
      </c>
      <c r="G24" s="85">
        <v>0</v>
      </c>
      <c r="H24" s="85">
        <f>H25</f>
        <v>15486</v>
      </c>
      <c r="I24" s="86" t="s">
        <v>37</v>
      </c>
      <c r="J24" s="86" t="s">
        <v>37</v>
      </c>
      <c r="K24" s="85">
        <f>E24-G24+H24-I30</f>
        <v>6400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12386</v>
      </c>
      <c r="E25" s="86" t="s">
        <v>37</v>
      </c>
      <c r="F25" s="86" t="s">
        <v>37</v>
      </c>
      <c r="G25" s="86" t="s">
        <v>37</v>
      </c>
      <c r="H25" s="85">
        <v>15486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0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12386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12386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12386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12386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12386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12386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12386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12386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0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0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0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0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0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A6:L6"/>
    <mergeCell ref="A7:L7"/>
    <mergeCell ref="K8:L8"/>
    <mergeCell ref="H1:L1"/>
    <mergeCell ref="H2:L2"/>
    <mergeCell ref="H3:L3"/>
    <mergeCell ref="H4:L4"/>
    <mergeCell ref="A5:K5"/>
    <mergeCell ref="K10:L10"/>
    <mergeCell ref="B10:J10"/>
    <mergeCell ref="B8:G8"/>
    <mergeCell ref="K12:L12"/>
    <mergeCell ref="B11:J11"/>
    <mergeCell ref="B12:J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189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0</v>
      </c>
      <c r="E24" s="85">
        <v>100</v>
      </c>
      <c r="F24" s="85">
        <v>0</v>
      </c>
      <c r="G24" s="85">
        <v>0</v>
      </c>
      <c r="H24" s="85">
        <f>H25</f>
        <v>5200</v>
      </c>
      <c r="I24" s="86" t="s">
        <v>37</v>
      </c>
      <c r="J24" s="86" t="s">
        <v>37</v>
      </c>
      <c r="K24" s="85">
        <f>E24-G24+H24-I30</f>
        <v>5300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0</v>
      </c>
      <c r="E25" s="86" t="s">
        <v>37</v>
      </c>
      <c r="F25" s="86" t="s">
        <v>37</v>
      </c>
      <c r="G25" s="86" t="s">
        <v>37</v>
      </c>
      <c r="H25" s="85">
        <v>5200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0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0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0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0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0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0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0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0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0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0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0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0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0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0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H1:L1"/>
    <mergeCell ref="H2:L2"/>
    <mergeCell ref="H3:L3"/>
    <mergeCell ref="H4:L4"/>
    <mergeCell ref="B12:J12"/>
    <mergeCell ref="B10:J10"/>
    <mergeCell ref="G17:L17"/>
    <mergeCell ref="K11:L11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A97:D97"/>
    <mergeCell ref="A21:A22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185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8723308</v>
      </c>
      <c r="E22" s="55">
        <v>6662463</v>
      </c>
      <c r="F22" s="55" t="s">
        <v>39</v>
      </c>
      <c r="G22" s="55">
        <f>G23+G60+G80+G85+G88</f>
        <v>5800083.600000001</v>
      </c>
      <c r="H22" s="55">
        <f>H23+H60+H80+H85+H88</f>
        <v>5800083.600000001</v>
      </c>
      <c r="I22" s="55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8723308</v>
      </c>
      <c r="E23" s="55">
        <v>0</v>
      </c>
      <c r="F23" s="55" t="s">
        <v>39</v>
      </c>
      <c r="G23" s="55">
        <f>G24+G29+G46+G49+G55+G59</f>
        <v>5800083.600000001</v>
      </c>
      <c r="H23" s="55">
        <f>H24+H29+H46+H49+H55+H59</f>
        <v>5800083.600000001</v>
      </c>
      <c r="I23" s="55">
        <f t="shared" si="0"/>
        <v>0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6964026</v>
      </c>
      <c r="E24" s="55">
        <v>0</v>
      </c>
      <c r="F24" s="55" t="s">
        <v>39</v>
      </c>
      <c r="G24" s="55">
        <f>G25+G28</f>
        <v>4662619.15</v>
      </c>
      <c r="H24" s="55">
        <f>H25+H28</f>
        <v>4662619.15</v>
      </c>
      <c r="I24" s="55">
        <f t="shared" si="0"/>
        <v>0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5708219</v>
      </c>
      <c r="E25" s="55">
        <v>4356173</v>
      </c>
      <c r="F25" s="55" t="s">
        <v>39</v>
      </c>
      <c r="G25" s="55">
        <f>G26+G27</f>
        <v>3807689.22</v>
      </c>
      <c r="H25" s="55">
        <f>H26+H27</f>
        <v>3807689.22</v>
      </c>
      <c r="I25" s="55">
        <f t="shared" si="0"/>
        <v>0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5708219</v>
      </c>
      <c r="E26" s="55">
        <v>0</v>
      </c>
      <c r="F26" s="55" t="s">
        <v>39</v>
      </c>
      <c r="G26" s="55">
        <v>3807689.22</v>
      </c>
      <c r="H26" s="55">
        <v>3807689.22</v>
      </c>
      <c r="I26" s="55">
        <f t="shared" si="0"/>
        <v>0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1255807</v>
      </c>
      <c r="E28" s="55">
        <v>958357</v>
      </c>
      <c r="F28" s="55" t="s">
        <v>39</v>
      </c>
      <c r="G28" s="55">
        <v>854929.93</v>
      </c>
      <c r="H28" s="55">
        <v>854929.93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1759282</v>
      </c>
      <c r="E29" s="55">
        <v>0</v>
      </c>
      <c r="F29" s="55" t="s">
        <v>39</v>
      </c>
      <c r="G29" s="55">
        <f>G30+G31+G32+G33+G34+G35+G36+G43</f>
        <v>1137464.45</v>
      </c>
      <c r="H29" s="55">
        <f>H30+H31+H32+H33+H34+H35+H36+H43</f>
        <v>1137464.45</v>
      </c>
      <c r="I29" s="55">
        <f t="shared" si="0"/>
        <v>0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76670</v>
      </c>
      <c r="E30" s="55">
        <v>0</v>
      </c>
      <c r="F30" s="55" t="s">
        <v>39</v>
      </c>
      <c r="G30" s="55">
        <v>11495.9</v>
      </c>
      <c r="H30" s="55">
        <v>11495.9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5000</v>
      </c>
      <c r="E31" s="55">
        <v>5000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338184</v>
      </c>
      <c r="E32" s="55">
        <v>241213</v>
      </c>
      <c r="F32" s="55" t="s">
        <v>39</v>
      </c>
      <c r="G32" s="55">
        <v>157358.01</v>
      </c>
      <c r="H32" s="55">
        <v>157358.01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229166</v>
      </c>
      <c r="E33" s="55">
        <v>0</v>
      </c>
      <c r="F33" s="55" t="s">
        <v>39</v>
      </c>
      <c r="G33" s="55">
        <v>187458.7</v>
      </c>
      <c r="H33" s="55">
        <v>187458.7</v>
      </c>
      <c r="I33" s="55">
        <f t="shared" si="0"/>
        <v>0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2147</v>
      </c>
      <c r="E34" s="55">
        <v>0</v>
      </c>
      <c r="F34" s="55" t="s">
        <v>39</v>
      </c>
      <c r="G34" s="55">
        <v>2146.4</v>
      </c>
      <c r="H34" s="55">
        <v>2146.4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1107455</v>
      </c>
      <c r="E36" s="55">
        <v>824947</v>
      </c>
      <c r="F36" s="55" t="s">
        <v>39</v>
      </c>
      <c r="G36" s="55">
        <f>G37+G38+G39+G40+G41+G42</f>
        <v>778345.44</v>
      </c>
      <c r="H36" s="55">
        <f>H37+H38+H39+H40+H41+H42</f>
        <v>778345.44</v>
      </c>
      <c r="I36" s="55">
        <f t="shared" si="0"/>
        <v>0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741817</v>
      </c>
      <c r="E37" s="55">
        <v>0</v>
      </c>
      <c r="F37" s="55" t="s">
        <v>39</v>
      </c>
      <c r="G37" s="55">
        <v>607319.1</v>
      </c>
      <c r="H37" s="55">
        <v>607319.1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93779</v>
      </c>
      <c r="E38" s="55">
        <v>0</v>
      </c>
      <c r="F38" s="55" t="s">
        <v>39</v>
      </c>
      <c r="G38" s="55">
        <v>69179.51</v>
      </c>
      <c r="H38" s="55">
        <v>69179.51</v>
      </c>
      <c r="I38" s="55">
        <f t="shared" si="0"/>
        <v>0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194914</v>
      </c>
      <c r="E39" s="55">
        <v>0</v>
      </c>
      <c r="F39" s="55" t="s">
        <v>39</v>
      </c>
      <c r="G39" s="55">
        <v>101846.83</v>
      </c>
      <c r="H39" s="55">
        <v>101846.83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76945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660</v>
      </c>
      <c r="E43" s="55">
        <v>0</v>
      </c>
      <c r="F43" s="55" t="str">
        <f>F44</f>
        <v>-</v>
      </c>
      <c r="G43" s="55">
        <f>G44+G45</f>
        <v>660</v>
      </c>
      <c r="H43" s="55">
        <f>H44+H45</f>
        <v>660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660</v>
      </c>
      <c r="E45" s="57">
        <v>660</v>
      </c>
      <c r="F45" s="55" t="s">
        <v>39</v>
      </c>
      <c r="G45" s="55">
        <v>660</v>
      </c>
      <c r="H45" s="55">
        <v>660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276113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190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10550</v>
      </c>
      <c r="E24" s="85">
        <v>1251.01</v>
      </c>
      <c r="F24" s="85">
        <v>0</v>
      </c>
      <c r="G24" s="85">
        <v>0</v>
      </c>
      <c r="H24" s="85">
        <f>H25</f>
        <v>15500</v>
      </c>
      <c r="I24" s="86" t="s">
        <v>37</v>
      </c>
      <c r="J24" s="86" t="s">
        <v>37</v>
      </c>
      <c r="K24" s="85">
        <f>E24-G24+H24-I30</f>
        <v>6201.009999999998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10550</v>
      </c>
      <c r="E25" s="86" t="s">
        <v>37</v>
      </c>
      <c r="F25" s="86" t="s">
        <v>37</v>
      </c>
      <c r="G25" s="86" t="s">
        <v>37</v>
      </c>
      <c r="H25" s="85">
        <v>15500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0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10550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10550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10550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10550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10550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10550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10550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10550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0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0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0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0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0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A6:L6"/>
    <mergeCell ref="A7:L7"/>
    <mergeCell ref="K8:L8"/>
    <mergeCell ref="H1:L1"/>
    <mergeCell ref="H2:L2"/>
    <mergeCell ref="H3:L3"/>
    <mergeCell ref="H4:L4"/>
    <mergeCell ref="A5:K5"/>
    <mergeCell ref="K10:L10"/>
    <mergeCell ref="B10:J10"/>
    <mergeCell ref="B8:G8"/>
    <mergeCell ref="K12:L12"/>
    <mergeCell ref="B11:J11"/>
    <mergeCell ref="B12:J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3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3"/>
      <c r="B1" s="13"/>
      <c r="C1" s="13"/>
      <c r="D1" s="13"/>
      <c r="E1" s="13"/>
      <c r="F1" s="13"/>
      <c r="G1" s="13"/>
      <c r="H1" s="141" t="s">
        <v>165</v>
      </c>
      <c r="I1" s="141"/>
      <c r="J1" s="141"/>
      <c r="K1" s="141"/>
      <c r="L1" s="141"/>
    </row>
    <row r="2" spans="1:12" ht="9" customHeight="1">
      <c r="A2" s="13"/>
      <c r="B2" s="13"/>
      <c r="C2" s="13"/>
      <c r="D2" s="13"/>
      <c r="E2" s="13"/>
      <c r="F2" s="13"/>
      <c r="G2" s="13"/>
      <c r="H2" s="141" t="s">
        <v>157</v>
      </c>
      <c r="I2" s="141"/>
      <c r="J2" s="141"/>
      <c r="K2" s="141"/>
      <c r="L2" s="141"/>
    </row>
    <row r="3" spans="1:12" ht="9" customHeight="1">
      <c r="A3" s="13"/>
      <c r="B3" s="13"/>
      <c r="C3" s="13"/>
      <c r="D3" s="13"/>
      <c r="E3" s="13"/>
      <c r="F3" s="13"/>
      <c r="G3" s="13"/>
      <c r="H3" s="141" t="s">
        <v>169</v>
      </c>
      <c r="I3" s="141"/>
      <c r="J3" s="141"/>
      <c r="K3" s="141"/>
      <c r="L3" s="141"/>
    </row>
    <row r="4" spans="1:12" ht="9" customHeight="1">
      <c r="A4" s="13"/>
      <c r="B4" s="13"/>
      <c r="C4" s="13"/>
      <c r="D4" s="13"/>
      <c r="E4" s="13"/>
      <c r="F4" s="13"/>
      <c r="G4" s="13"/>
      <c r="H4" s="141" t="s">
        <v>158</v>
      </c>
      <c r="I4" s="141"/>
      <c r="J4" s="141"/>
      <c r="K4" s="141"/>
      <c r="L4" s="141"/>
    </row>
    <row r="5" spans="1:11" ht="10.5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10.5" customHeight="1">
      <c r="A6" s="148" t="s">
        <v>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0.5" customHeight="1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0.5" customHeight="1">
      <c r="A8" s="15"/>
      <c r="B8" s="150" t="s">
        <v>191</v>
      </c>
      <c r="C8" s="150"/>
      <c r="D8" s="150"/>
      <c r="E8" s="150"/>
      <c r="F8" s="150"/>
      <c r="G8" s="150"/>
      <c r="H8" s="15"/>
      <c r="I8" s="15"/>
      <c r="J8" s="15"/>
      <c r="K8" s="142" t="s">
        <v>45</v>
      </c>
      <c r="L8" s="142"/>
    </row>
    <row r="9" spans="1:11" ht="3" customHeight="1">
      <c r="A9" s="31"/>
      <c r="B9" s="31"/>
      <c r="C9" s="31"/>
      <c r="D9" s="32"/>
      <c r="E9" s="33"/>
      <c r="F9" s="33"/>
      <c r="G9" s="31"/>
      <c r="H9" s="31"/>
      <c r="I9" s="31"/>
      <c r="J9" s="31"/>
      <c r="K9" s="31"/>
    </row>
    <row r="10" spans="1:12" ht="10.5" customHeight="1">
      <c r="A10" s="53" t="s">
        <v>126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15">
        <v>23568683</v>
      </c>
      <c r="L10" s="115"/>
    </row>
    <row r="11" spans="1:12" ht="10.5" customHeight="1">
      <c r="A11" s="52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5">
        <v>3211500000</v>
      </c>
      <c r="L11" s="115"/>
    </row>
    <row r="12" spans="1:12" ht="10.5" customHeight="1">
      <c r="A12" s="52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5">
        <v>420</v>
      </c>
      <c r="L12" s="115"/>
    </row>
    <row r="13" spans="1:12" ht="9.75" customHeight="1">
      <c r="A13" s="44" t="s">
        <v>123</v>
      </c>
      <c r="B13" s="44"/>
      <c r="C13" s="44"/>
      <c r="D13" s="44"/>
      <c r="E13" s="44"/>
      <c r="F13" s="149"/>
      <c r="G13" s="149"/>
      <c r="H13" s="149"/>
      <c r="I13" s="149"/>
      <c r="J13" s="149"/>
      <c r="K13" s="149"/>
      <c r="L13" s="149"/>
    </row>
    <row r="14" spans="1:12" ht="9.75" customHeight="1">
      <c r="A14" s="44" t="s">
        <v>124</v>
      </c>
      <c r="B14" s="44"/>
      <c r="C14" s="44"/>
      <c r="D14" s="44"/>
      <c r="E14" s="44"/>
      <c r="F14" s="151"/>
      <c r="G14" s="151"/>
      <c r="H14" s="151"/>
      <c r="I14" s="151"/>
      <c r="J14" s="151"/>
      <c r="K14" s="151"/>
      <c r="L14" s="151"/>
    </row>
    <row r="15" spans="1:12" ht="10.5" customHeight="1">
      <c r="A15" s="44" t="s">
        <v>125</v>
      </c>
      <c r="B15" s="44"/>
      <c r="C15" s="44"/>
      <c r="D15" s="44"/>
      <c r="E15" s="44"/>
      <c r="F15" s="106" t="s">
        <v>183</v>
      </c>
      <c r="G15" s="106"/>
      <c r="H15" s="106"/>
      <c r="I15" s="106"/>
      <c r="J15" s="106"/>
      <c r="K15" s="106"/>
      <c r="L15" s="106"/>
    </row>
    <row r="16" spans="1:12" ht="10.5" customHeight="1">
      <c r="A16" s="52" t="s">
        <v>127</v>
      </c>
      <c r="B16" s="52"/>
      <c r="C16" s="52"/>
      <c r="D16" s="52"/>
      <c r="E16" s="52"/>
      <c r="F16" s="52"/>
      <c r="G16" s="122"/>
      <c r="H16" s="122"/>
      <c r="I16" s="122"/>
      <c r="J16" s="122"/>
      <c r="K16" s="122"/>
      <c r="L16" s="122"/>
    </row>
    <row r="17" spans="1:12" ht="10.5" customHeight="1">
      <c r="A17" s="52" t="s">
        <v>128</v>
      </c>
      <c r="B17" s="52"/>
      <c r="C17" s="52"/>
      <c r="D17" s="52"/>
      <c r="E17" s="52"/>
      <c r="F17" s="52"/>
      <c r="G17" s="105"/>
      <c r="H17" s="105"/>
      <c r="I17" s="105"/>
      <c r="J17" s="105"/>
      <c r="K17" s="105"/>
      <c r="L17" s="105"/>
    </row>
    <row r="18" spans="1:12" ht="10.5" customHeight="1">
      <c r="A18" s="52" t="s">
        <v>159</v>
      </c>
      <c r="B18" s="52"/>
      <c r="C18" s="52"/>
      <c r="D18" s="52"/>
      <c r="E18" s="52"/>
      <c r="F18" s="52"/>
      <c r="G18" s="144" t="s">
        <v>184</v>
      </c>
      <c r="H18" s="144"/>
      <c r="I18" s="144"/>
      <c r="J18" s="144"/>
      <c r="K18" s="144"/>
      <c r="L18" s="144"/>
    </row>
    <row r="19" spans="1:11" ht="10.5" customHeight="1">
      <c r="A19" s="44" t="s">
        <v>180</v>
      </c>
      <c r="B19" s="44"/>
      <c r="C19" s="44"/>
      <c r="D19" s="44"/>
      <c r="E19" s="44"/>
      <c r="F19" s="44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31" t="s">
        <v>6</v>
      </c>
      <c r="B21" s="125" t="s">
        <v>105</v>
      </c>
      <c r="C21" s="125" t="s">
        <v>41</v>
      </c>
      <c r="D21" s="125" t="s">
        <v>71</v>
      </c>
      <c r="E21" s="123" t="s">
        <v>72</v>
      </c>
      <c r="F21" s="124"/>
      <c r="G21" s="125" t="s">
        <v>66</v>
      </c>
      <c r="H21" s="125" t="s">
        <v>78</v>
      </c>
      <c r="I21" s="123" t="s">
        <v>106</v>
      </c>
      <c r="J21" s="124"/>
      <c r="K21" s="123" t="s">
        <v>75</v>
      </c>
      <c r="L21" s="124"/>
    </row>
    <row r="22" spans="1:12" ht="45.75" customHeight="1">
      <c r="A22" s="133"/>
      <c r="B22" s="127"/>
      <c r="C22" s="127"/>
      <c r="D22" s="127"/>
      <c r="E22" s="46" t="s">
        <v>59</v>
      </c>
      <c r="F22" s="70" t="s">
        <v>135</v>
      </c>
      <c r="G22" s="127"/>
      <c r="H22" s="127"/>
      <c r="I22" s="46" t="s">
        <v>59</v>
      </c>
      <c r="J22" s="70" t="s">
        <v>136</v>
      </c>
      <c r="K22" s="46" t="s">
        <v>59</v>
      </c>
      <c r="L22" s="70" t="s">
        <v>135</v>
      </c>
    </row>
    <row r="23" spans="1:12" ht="9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4" t="s">
        <v>37</v>
      </c>
      <c r="C24" s="20" t="s">
        <v>46</v>
      </c>
      <c r="D24" s="85">
        <f>D25+D29</f>
        <v>464323.92</v>
      </c>
      <c r="E24" s="85">
        <v>7420.02</v>
      </c>
      <c r="F24" s="85" t="s">
        <v>39</v>
      </c>
      <c r="G24" s="85">
        <v>220.01</v>
      </c>
      <c r="H24" s="85">
        <f>H25</f>
        <v>497157.23</v>
      </c>
      <c r="I24" s="86" t="s">
        <v>37</v>
      </c>
      <c r="J24" s="86" t="s">
        <v>37</v>
      </c>
      <c r="K24" s="85">
        <f>E24-G24+H24-I30</f>
        <v>47443.54999999999</v>
      </c>
      <c r="L24" s="85" t="s">
        <v>39</v>
      </c>
    </row>
    <row r="25" spans="1:12" ht="9.75" customHeight="1">
      <c r="A25" s="78" t="s">
        <v>120</v>
      </c>
      <c r="B25" s="34" t="s">
        <v>37</v>
      </c>
      <c r="C25" s="20" t="s">
        <v>47</v>
      </c>
      <c r="D25" s="85">
        <v>460734.91</v>
      </c>
      <c r="E25" s="86" t="s">
        <v>37</v>
      </c>
      <c r="F25" s="86" t="s">
        <v>37</v>
      </c>
      <c r="G25" s="86" t="s">
        <v>37</v>
      </c>
      <c r="H25" s="85">
        <v>497157.23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140</v>
      </c>
      <c r="B26" s="38" t="s">
        <v>37</v>
      </c>
      <c r="C26" s="39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153</v>
      </c>
      <c r="B27" s="38" t="s">
        <v>37</v>
      </c>
      <c r="C27" s="39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139</v>
      </c>
      <c r="B28" s="38" t="s">
        <v>37</v>
      </c>
      <c r="C28" s="39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4" t="s">
        <v>37</v>
      </c>
      <c r="C29" s="20" t="s">
        <v>51</v>
      </c>
      <c r="D29" s="85">
        <v>3589.01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152</v>
      </c>
      <c r="B30" s="8" t="s">
        <v>37</v>
      </c>
      <c r="C30" s="20" t="s">
        <v>52</v>
      </c>
      <c r="D30" s="82">
        <f>D32+D69</f>
        <v>464323.92</v>
      </c>
      <c r="E30" s="84" t="s">
        <v>37</v>
      </c>
      <c r="F30" s="84" t="s">
        <v>37</v>
      </c>
      <c r="G30" s="84" t="s">
        <v>37</v>
      </c>
      <c r="H30" s="84" t="s">
        <v>37</v>
      </c>
      <c r="I30" s="82">
        <f>I32+I69</f>
        <v>456913.69</v>
      </c>
      <c r="J30" s="89">
        <v>0</v>
      </c>
      <c r="K30" s="84" t="s">
        <v>37</v>
      </c>
      <c r="L30" s="84" t="s">
        <v>37</v>
      </c>
    </row>
    <row r="31" spans="1:12" ht="9.75" customHeight="1">
      <c r="A31" s="41" t="s">
        <v>117</v>
      </c>
      <c r="B31" s="8"/>
      <c r="C31" s="20"/>
      <c r="D31" s="82"/>
      <c r="E31" s="84"/>
      <c r="F31" s="84"/>
      <c r="G31" s="84"/>
      <c r="H31" s="84"/>
      <c r="I31" s="82"/>
      <c r="J31" s="82"/>
      <c r="K31" s="84"/>
      <c r="L31" s="84"/>
    </row>
    <row r="32" spans="1:12" ht="10.5" customHeight="1">
      <c r="A32" s="79" t="s">
        <v>116</v>
      </c>
      <c r="B32" s="8">
        <v>2000</v>
      </c>
      <c r="C32" s="20" t="s">
        <v>53</v>
      </c>
      <c r="D32" s="82">
        <f>D33+D38+D68</f>
        <v>90375.07</v>
      </c>
      <c r="E32" s="84" t="s">
        <v>37</v>
      </c>
      <c r="F32" s="84" t="s">
        <v>37</v>
      </c>
      <c r="G32" s="84" t="s">
        <v>37</v>
      </c>
      <c r="H32" s="84" t="s">
        <v>37</v>
      </c>
      <c r="I32" s="82">
        <f>I33+I38+I68</f>
        <v>84739.07</v>
      </c>
      <c r="J32" s="89">
        <v>0</v>
      </c>
      <c r="K32" s="84" t="s">
        <v>37</v>
      </c>
      <c r="L32" s="84" t="s">
        <v>37</v>
      </c>
    </row>
    <row r="33" spans="1:12" ht="10.5" customHeight="1">
      <c r="A33" s="80" t="s">
        <v>109</v>
      </c>
      <c r="B33" s="8">
        <v>2100</v>
      </c>
      <c r="C33" s="20" t="s">
        <v>54</v>
      </c>
      <c r="D33" s="82">
        <f>D34+D37</f>
        <v>0</v>
      </c>
      <c r="E33" s="84" t="s">
        <v>37</v>
      </c>
      <c r="F33" s="84" t="s">
        <v>37</v>
      </c>
      <c r="G33" s="84" t="s">
        <v>37</v>
      </c>
      <c r="H33" s="84" t="s">
        <v>37</v>
      </c>
      <c r="I33" s="82">
        <f>I34+I37</f>
        <v>0</v>
      </c>
      <c r="J33" s="89">
        <v>0</v>
      </c>
      <c r="K33" s="84" t="s">
        <v>37</v>
      </c>
      <c r="L33" s="84" t="s">
        <v>37</v>
      </c>
    </row>
    <row r="34" spans="1:12" ht="10.5" customHeight="1">
      <c r="A34" s="81" t="s">
        <v>94</v>
      </c>
      <c r="B34" s="24">
        <v>2110</v>
      </c>
      <c r="C34" s="22" t="s">
        <v>55</v>
      </c>
      <c r="D34" s="82">
        <f>D35+D36</f>
        <v>0</v>
      </c>
      <c r="E34" s="84" t="s">
        <v>37</v>
      </c>
      <c r="F34" s="84" t="s">
        <v>37</v>
      </c>
      <c r="G34" s="84" t="s">
        <v>37</v>
      </c>
      <c r="H34" s="84" t="s">
        <v>37</v>
      </c>
      <c r="I34" s="82">
        <f>I35+I36</f>
        <v>0</v>
      </c>
      <c r="J34" s="89">
        <v>0</v>
      </c>
      <c r="K34" s="84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19">
        <v>110</v>
      </c>
      <c r="D35" s="82"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2">
        <v>0</v>
      </c>
      <c r="J35" s="89">
        <v>0</v>
      </c>
      <c r="K35" s="84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19">
        <v>120</v>
      </c>
      <c r="D36" s="82"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2">
        <v>0</v>
      </c>
      <c r="J36" s="89">
        <v>0</v>
      </c>
      <c r="K36" s="84" t="s">
        <v>37</v>
      </c>
      <c r="L36" s="84" t="s">
        <v>37</v>
      </c>
    </row>
    <row r="37" spans="1:12" ht="10.5" customHeight="1">
      <c r="A37" s="81" t="s">
        <v>84</v>
      </c>
      <c r="B37" s="24">
        <v>2120</v>
      </c>
      <c r="C37" s="25">
        <v>130</v>
      </c>
      <c r="D37" s="82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2">
        <v>0</v>
      </c>
      <c r="J37" s="89">
        <v>0</v>
      </c>
      <c r="K37" s="84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7">
        <v>140</v>
      </c>
      <c r="D38" s="82">
        <f>D39+D40+D41+D42+D43+D44+D45+D54</f>
        <v>90375.07</v>
      </c>
      <c r="E38" s="84" t="s">
        <v>37</v>
      </c>
      <c r="F38" s="84" t="s">
        <v>37</v>
      </c>
      <c r="G38" s="84" t="s">
        <v>37</v>
      </c>
      <c r="H38" s="84" t="s">
        <v>37</v>
      </c>
      <c r="I38" s="82">
        <f>I39+I40+I41+I42+I43+I44+I45+I54</f>
        <v>84739.07</v>
      </c>
      <c r="J38" s="89">
        <v>0</v>
      </c>
      <c r="K38" s="84" t="s">
        <v>37</v>
      </c>
      <c r="L38" s="84" t="s">
        <v>37</v>
      </c>
    </row>
    <row r="39" spans="1:12" ht="10.5" customHeight="1">
      <c r="A39" s="81" t="s">
        <v>95</v>
      </c>
      <c r="B39" s="24">
        <v>2210</v>
      </c>
      <c r="C39" s="25">
        <v>150</v>
      </c>
      <c r="D39" s="82">
        <v>90375.07</v>
      </c>
      <c r="E39" s="84" t="s">
        <v>37</v>
      </c>
      <c r="F39" s="84" t="s">
        <v>37</v>
      </c>
      <c r="G39" s="84" t="s">
        <v>37</v>
      </c>
      <c r="H39" s="84" t="s">
        <v>37</v>
      </c>
      <c r="I39" s="82">
        <v>84739.07</v>
      </c>
      <c r="J39" s="89">
        <v>0</v>
      </c>
      <c r="K39" s="84" t="s">
        <v>37</v>
      </c>
      <c r="L39" s="84" t="s">
        <v>37</v>
      </c>
    </row>
    <row r="40" spans="1:12" ht="10.5" customHeight="1">
      <c r="A40" s="81" t="s">
        <v>8</v>
      </c>
      <c r="B40" s="24">
        <v>2220</v>
      </c>
      <c r="C40" s="25">
        <v>160</v>
      </c>
      <c r="D40" s="82">
        <v>0</v>
      </c>
      <c r="E40" s="84" t="s">
        <v>37</v>
      </c>
      <c r="F40" s="84" t="s">
        <v>37</v>
      </c>
      <c r="G40" s="84" t="s">
        <v>37</v>
      </c>
      <c r="H40" s="84" t="s">
        <v>37</v>
      </c>
      <c r="I40" s="82">
        <v>0</v>
      </c>
      <c r="J40" s="89">
        <v>0</v>
      </c>
      <c r="K40" s="84" t="s">
        <v>37</v>
      </c>
      <c r="L40" s="84" t="s">
        <v>37</v>
      </c>
    </row>
    <row r="41" spans="1:12" ht="10.5" customHeight="1">
      <c r="A41" s="81" t="s">
        <v>9</v>
      </c>
      <c r="B41" s="24">
        <v>2230</v>
      </c>
      <c r="C41" s="25">
        <v>170</v>
      </c>
      <c r="D41" s="82">
        <v>0</v>
      </c>
      <c r="E41" s="84" t="s">
        <v>37</v>
      </c>
      <c r="F41" s="84" t="s">
        <v>37</v>
      </c>
      <c r="G41" s="84" t="s">
        <v>37</v>
      </c>
      <c r="H41" s="84" t="s">
        <v>37</v>
      </c>
      <c r="I41" s="82">
        <v>0</v>
      </c>
      <c r="J41" s="89">
        <v>0</v>
      </c>
      <c r="K41" s="84" t="s">
        <v>37</v>
      </c>
      <c r="L41" s="84" t="s">
        <v>37</v>
      </c>
    </row>
    <row r="42" spans="1:12" ht="9.75" customHeight="1">
      <c r="A42" s="81" t="s">
        <v>67</v>
      </c>
      <c r="B42" s="24">
        <v>2240</v>
      </c>
      <c r="C42" s="25">
        <v>180</v>
      </c>
      <c r="D42" s="82">
        <v>0</v>
      </c>
      <c r="E42" s="84" t="s">
        <v>37</v>
      </c>
      <c r="F42" s="84" t="s">
        <v>37</v>
      </c>
      <c r="G42" s="84" t="s">
        <v>37</v>
      </c>
      <c r="H42" s="84" t="s">
        <v>37</v>
      </c>
      <c r="I42" s="82">
        <v>0</v>
      </c>
      <c r="J42" s="89">
        <v>0</v>
      </c>
      <c r="K42" s="84" t="s">
        <v>37</v>
      </c>
      <c r="L42" s="84" t="s">
        <v>37</v>
      </c>
    </row>
    <row r="43" spans="1:12" ht="9.75" customHeight="1">
      <c r="A43" s="81" t="s">
        <v>10</v>
      </c>
      <c r="B43" s="24">
        <v>2250</v>
      </c>
      <c r="C43" s="25">
        <v>190</v>
      </c>
      <c r="D43" s="82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2">
        <v>0</v>
      </c>
      <c r="J43" s="89">
        <v>0</v>
      </c>
      <c r="K43" s="84" t="s">
        <v>37</v>
      </c>
      <c r="L43" s="84" t="s">
        <v>37</v>
      </c>
    </row>
    <row r="44" spans="1:12" ht="10.5" customHeight="1">
      <c r="A44" s="81" t="s">
        <v>86</v>
      </c>
      <c r="B44" s="24">
        <v>2260</v>
      </c>
      <c r="C44" s="25">
        <v>200</v>
      </c>
      <c r="D44" s="82">
        <v>0</v>
      </c>
      <c r="E44" s="84" t="s">
        <v>37</v>
      </c>
      <c r="F44" s="84" t="s">
        <v>37</v>
      </c>
      <c r="G44" s="84" t="s">
        <v>37</v>
      </c>
      <c r="H44" s="84" t="s">
        <v>37</v>
      </c>
      <c r="I44" s="82">
        <v>0</v>
      </c>
      <c r="J44" s="89">
        <v>0</v>
      </c>
      <c r="K44" s="84" t="s">
        <v>37</v>
      </c>
      <c r="L44" s="84" t="s">
        <v>37</v>
      </c>
    </row>
    <row r="45" spans="1:12" ht="10.5" customHeight="1">
      <c r="A45" s="81" t="s">
        <v>11</v>
      </c>
      <c r="B45" s="24">
        <v>2270</v>
      </c>
      <c r="C45" s="25">
        <v>210</v>
      </c>
      <c r="D45" s="82">
        <f>D46+D47+D50+D51+D52</f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2">
        <f>I46+I47+I50+I51+I52</f>
        <v>0</v>
      </c>
      <c r="J45" s="89">
        <v>0</v>
      </c>
      <c r="K45" s="84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19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19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11.25" customHeight="1">
      <c r="A48" s="111" t="s">
        <v>164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1.2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1.25" customHeight="1">
      <c r="A50" s="75" t="s">
        <v>14</v>
      </c>
      <c r="B50" s="3">
        <v>2273</v>
      </c>
      <c r="C50" s="19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1.25" customHeight="1">
      <c r="A51" s="75" t="s">
        <v>15</v>
      </c>
      <c r="B51" s="3">
        <v>2274</v>
      </c>
      <c r="C51" s="18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11.25" customHeight="1">
      <c r="A52" s="75" t="s">
        <v>16</v>
      </c>
      <c r="B52" s="3">
        <v>2275</v>
      </c>
      <c r="C52" s="18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11.25" customHeight="1">
      <c r="A53" s="75" t="s">
        <v>134</v>
      </c>
      <c r="B53" s="3">
        <v>2276</v>
      </c>
      <c r="C53" s="18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4">
        <v>2280</v>
      </c>
      <c r="C54" s="26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8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6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146</v>
      </c>
      <c r="B57" s="8">
        <v>2400</v>
      </c>
      <c r="C57" s="27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147</v>
      </c>
      <c r="B58" s="24">
        <v>2410</v>
      </c>
      <c r="C58" s="26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148</v>
      </c>
      <c r="B59" s="24">
        <v>2420</v>
      </c>
      <c r="C59" s="26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7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1.25" customHeight="1">
      <c r="A61" s="81" t="s">
        <v>100</v>
      </c>
      <c r="B61" s="24">
        <v>2610</v>
      </c>
      <c r="C61" s="26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10.5" customHeight="1">
      <c r="A62" s="81" t="s">
        <v>101</v>
      </c>
      <c r="B62" s="24">
        <v>2620</v>
      </c>
      <c r="C62" s="26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4">
        <v>2630</v>
      </c>
      <c r="C63" s="26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7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4">
        <v>2710</v>
      </c>
      <c r="C65" s="26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4">
        <v>2720</v>
      </c>
      <c r="C66" s="26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4">
        <v>2730</v>
      </c>
      <c r="C67" s="26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1.25" customHeight="1">
      <c r="A68" s="80" t="s">
        <v>90</v>
      </c>
      <c r="B68" s="8">
        <v>2800</v>
      </c>
      <c r="C68" s="27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7">
        <v>430</v>
      </c>
      <c r="D69" s="82">
        <f>D70</f>
        <v>373948.85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372174.62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7">
        <v>440</v>
      </c>
      <c r="D70" s="82">
        <f>D71+D75</f>
        <v>373948.85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I71+I75</f>
        <v>372174.62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4">
        <v>3110</v>
      </c>
      <c r="C71" s="26">
        <v>450</v>
      </c>
      <c r="D71" s="82">
        <v>45425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45425</v>
      </c>
      <c r="J71" s="89">
        <v>0</v>
      </c>
      <c r="K71" s="84" t="s">
        <v>37</v>
      </c>
      <c r="L71" s="84" t="s">
        <v>37</v>
      </c>
    </row>
    <row r="72" spans="1:12" ht="10.5" customHeight="1">
      <c r="A72" s="81" t="s">
        <v>22</v>
      </c>
      <c r="B72" s="24">
        <v>3120</v>
      </c>
      <c r="C72" s="26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1.25" customHeight="1">
      <c r="A73" s="75" t="s">
        <v>91</v>
      </c>
      <c r="B73" s="3">
        <v>3121</v>
      </c>
      <c r="C73" s="18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149</v>
      </c>
      <c r="B74" s="3">
        <v>3122</v>
      </c>
      <c r="C74" s="18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4">
        <v>3130</v>
      </c>
      <c r="C75" s="26">
        <v>490</v>
      </c>
      <c r="D75" s="82">
        <f>D76+D77</f>
        <v>328523.85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f>I76+I77</f>
        <v>326749.62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8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8">
        <v>510</v>
      </c>
      <c r="D77" s="82">
        <v>328523.85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326749.62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4">
        <v>3140</v>
      </c>
      <c r="C78" s="26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8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8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8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4">
        <v>3150</v>
      </c>
      <c r="C82" s="26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4">
        <v>3160</v>
      </c>
      <c r="C83" s="26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7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4">
        <v>3210</v>
      </c>
      <c r="C85" s="26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4">
        <v>3220</v>
      </c>
      <c r="C86" s="26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0.5" customHeight="1">
      <c r="A87" s="81" t="s">
        <v>103</v>
      </c>
      <c r="B87" s="24">
        <v>3230</v>
      </c>
      <c r="C87" s="26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4">
        <v>3240</v>
      </c>
      <c r="C88" s="26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7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4">
        <v>4110</v>
      </c>
      <c r="C90" s="26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1.25" customHeight="1">
      <c r="A91" s="75" t="s">
        <v>138</v>
      </c>
      <c r="B91" s="3">
        <v>4111</v>
      </c>
      <c r="C91" s="18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1.25" customHeight="1">
      <c r="A92" s="75" t="s">
        <v>137</v>
      </c>
      <c r="B92" s="3">
        <v>4112</v>
      </c>
      <c r="C92" s="18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8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7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0.5" customHeight="1">
      <c r="A95" s="81" t="s">
        <v>36</v>
      </c>
      <c r="B95" s="24">
        <v>4210</v>
      </c>
      <c r="C95" s="26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8"/>
      <c r="C96" s="49"/>
      <c r="D96" s="59"/>
      <c r="E96" s="51"/>
      <c r="F96" s="51"/>
      <c r="G96" s="51"/>
      <c r="H96" s="51"/>
      <c r="I96" s="59"/>
      <c r="J96" s="59"/>
      <c r="K96" s="51"/>
    </row>
    <row r="97" spans="1:11" ht="3.75" customHeight="1">
      <c r="A97" s="117"/>
      <c r="B97" s="117"/>
      <c r="C97" s="117"/>
      <c r="D97" s="117"/>
      <c r="E97" s="51"/>
      <c r="F97" s="51"/>
      <c r="G97" s="51"/>
      <c r="H97" s="51"/>
      <c r="I97" s="50"/>
      <c r="J97" s="50"/>
      <c r="K97" s="51"/>
    </row>
    <row r="98" spans="1:11" ht="15" customHeight="1">
      <c r="A98" s="110" t="s">
        <v>155</v>
      </c>
      <c r="B98" s="110"/>
      <c r="C98" s="110"/>
      <c r="D98" s="110"/>
      <c r="E98" s="2"/>
      <c r="F98" s="2"/>
      <c r="G98" s="2"/>
      <c r="H98" s="1"/>
      <c r="J98" s="109" t="s">
        <v>154</v>
      </c>
      <c r="K98" s="109"/>
    </row>
    <row r="99" spans="1:11" ht="11.25" customHeight="1">
      <c r="A99" s="61" t="s">
        <v>163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.75" customHeight="1">
      <c r="A100" s="37" t="s">
        <v>133</v>
      </c>
      <c r="B100" s="37"/>
      <c r="E100" s="2"/>
      <c r="F100" s="2"/>
      <c r="G100" s="2"/>
      <c r="J100" s="109" t="s">
        <v>38</v>
      </c>
      <c r="K100" s="109"/>
    </row>
    <row r="101" spans="1:11" ht="11.25" customHeight="1">
      <c r="A101" s="65" t="s">
        <v>193</v>
      </c>
      <c r="E101" s="118" t="s">
        <v>129</v>
      </c>
      <c r="F101" s="118"/>
      <c r="G101" s="118"/>
      <c r="H101" s="29"/>
      <c r="I101" s="29"/>
      <c r="J101" s="118" t="s">
        <v>130</v>
      </c>
      <c r="K101" s="118"/>
    </row>
    <row r="102" spans="1:10" ht="10.5" customHeight="1">
      <c r="A102" s="64"/>
      <c r="H102" s="29"/>
      <c r="I102" s="29"/>
      <c r="J102" s="29"/>
    </row>
    <row r="103" ht="12.75">
      <c r="A103" s="64"/>
    </row>
    <row r="104" spans="1:4" ht="12.75">
      <c r="A104" s="117"/>
      <c r="B104" s="117"/>
      <c r="C104" s="117"/>
      <c r="D104" s="117"/>
    </row>
  </sheetData>
  <mergeCells count="42"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H1:L1"/>
    <mergeCell ref="H2:L2"/>
    <mergeCell ref="H3:L3"/>
    <mergeCell ref="H4:L4"/>
    <mergeCell ref="B12:J12"/>
    <mergeCell ref="B10:J10"/>
    <mergeCell ref="G17:L17"/>
    <mergeCell ref="K11:L11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A97:D97"/>
    <mergeCell ref="A21:A22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186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315335</v>
      </c>
      <c r="E24" s="82">
        <v>315335</v>
      </c>
      <c r="F24" s="82" t="s">
        <v>39</v>
      </c>
      <c r="G24" s="82">
        <v>0</v>
      </c>
      <c r="H24" s="82" t="s">
        <v>39</v>
      </c>
      <c r="I24" s="82">
        <f>I63</f>
        <v>315334.8</v>
      </c>
      <c r="J24" s="82">
        <f>J63</f>
        <v>315334.8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315335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315334.8</v>
      </c>
      <c r="J63" s="82">
        <f>J64</f>
        <v>315334.8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315335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315334.8</v>
      </c>
      <c r="J64" s="82">
        <f>J65+J66+J69+J72</f>
        <v>315334.8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0</v>
      </c>
      <c r="E65" s="82">
        <v>0</v>
      </c>
      <c r="F65" s="82" t="s">
        <v>39</v>
      </c>
      <c r="G65" s="82">
        <v>0</v>
      </c>
      <c r="H65" s="82" t="s">
        <v>39</v>
      </c>
      <c r="I65" s="82">
        <v>0</v>
      </c>
      <c r="J65" s="82">
        <v>0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315335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315334.8</v>
      </c>
      <c r="J69" s="82">
        <f>J70+J71</f>
        <v>315334.8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315335</v>
      </c>
      <c r="E71" s="82">
        <v>0</v>
      </c>
      <c r="F71" s="82" t="s">
        <v>39</v>
      </c>
      <c r="G71" s="82">
        <v>0</v>
      </c>
      <c r="H71" s="82" t="s">
        <v>39</v>
      </c>
      <c r="I71" s="82">
        <v>315334.8</v>
      </c>
      <c r="J71" s="82">
        <v>315334.8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315335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J94:K94"/>
    <mergeCell ref="F95:G95"/>
    <mergeCell ref="J95:K95"/>
    <mergeCell ref="F96:G96"/>
    <mergeCell ref="J96:K96"/>
    <mergeCell ref="F94:G94"/>
    <mergeCell ref="A16:G16"/>
    <mergeCell ref="A17:G17"/>
    <mergeCell ref="F13:M13"/>
    <mergeCell ref="G18:M18"/>
    <mergeCell ref="H16:M16"/>
    <mergeCell ref="H17:M17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E7:J7"/>
    <mergeCell ref="L8:M8"/>
    <mergeCell ref="L10:M10"/>
    <mergeCell ref="L11:M11"/>
    <mergeCell ref="D10:K10"/>
    <mergeCell ref="D11:K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185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150000</v>
      </c>
      <c r="E24" s="82">
        <v>150000</v>
      </c>
      <c r="F24" s="82" t="s">
        <v>39</v>
      </c>
      <c r="G24" s="82">
        <v>0</v>
      </c>
      <c r="H24" s="82" t="s">
        <v>39</v>
      </c>
      <c r="I24" s="82">
        <f>I63</f>
        <v>149370</v>
      </c>
      <c r="J24" s="82">
        <f>J63</f>
        <v>149370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150000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149370</v>
      </c>
      <c r="J63" s="82">
        <f>J64</f>
        <v>149370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150000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149370</v>
      </c>
      <c r="J64" s="82">
        <f>J65+J66+J69+J72</f>
        <v>149370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150000</v>
      </c>
      <c r="E65" s="82">
        <v>0</v>
      </c>
      <c r="F65" s="82" t="s">
        <v>39</v>
      </c>
      <c r="G65" s="82">
        <v>0</v>
      </c>
      <c r="H65" s="82" t="s">
        <v>39</v>
      </c>
      <c r="I65" s="82">
        <v>149370</v>
      </c>
      <c r="J65" s="82">
        <v>149370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0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0</v>
      </c>
      <c r="E71" s="82">
        <v>0</v>
      </c>
      <c r="F71" s="82" t="s">
        <v>39</v>
      </c>
      <c r="G71" s="82">
        <v>0</v>
      </c>
      <c r="H71" s="82" t="s">
        <v>39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150000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L8:M8"/>
    <mergeCell ref="L10:M10"/>
    <mergeCell ref="L11:M11"/>
    <mergeCell ref="L12:M12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188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0</v>
      </c>
      <c r="E24" s="82">
        <v>0</v>
      </c>
      <c r="F24" s="82" t="s">
        <v>39</v>
      </c>
      <c r="G24" s="82">
        <v>0</v>
      </c>
      <c r="H24" s="82" t="s">
        <v>39</v>
      </c>
      <c r="I24" s="82">
        <f>I63</f>
        <v>0</v>
      </c>
      <c r="J24" s="82">
        <f>J63</f>
        <v>0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0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0</v>
      </c>
      <c r="J63" s="82">
        <f>J64</f>
        <v>0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0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0</v>
      </c>
      <c r="J64" s="82">
        <f>J65+J66+J69+J72</f>
        <v>0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0</v>
      </c>
      <c r="E65" s="82">
        <v>0</v>
      </c>
      <c r="F65" s="82" t="s">
        <v>39</v>
      </c>
      <c r="G65" s="82">
        <v>0</v>
      </c>
      <c r="H65" s="82" t="s">
        <v>39</v>
      </c>
      <c r="I65" s="82">
        <v>0</v>
      </c>
      <c r="J65" s="82">
        <v>0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0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0</v>
      </c>
      <c r="E71" s="82">
        <v>0</v>
      </c>
      <c r="F71" s="82" t="s">
        <v>39</v>
      </c>
      <c r="G71" s="82">
        <v>0</v>
      </c>
      <c r="H71" s="82" t="s">
        <v>39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0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L8:M8"/>
    <mergeCell ref="L10:M10"/>
    <mergeCell ref="L11:M11"/>
    <mergeCell ref="L12:M12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189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124400</v>
      </c>
      <c r="E24" s="82">
        <v>124400</v>
      </c>
      <c r="F24" s="82" t="s">
        <v>39</v>
      </c>
      <c r="G24" s="82">
        <v>0</v>
      </c>
      <c r="H24" s="82" t="s">
        <v>39</v>
      </c>
      <c r="I24" s="82">
        <f>I63</f>
        <v>81832</v>
      </c>
      <c r="J24" s="82">
        <f>J63</f>
        <v>81832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124400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81832</v>
      </c>
      <c r="J63" s="82">
        <f>J64</f>
        <v>81832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124400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81832</v>
      </c>
      <c r="J64" s="82">
        <f>J65+J66+J69+J72</f>
        <v>81832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124400</v>
      </c>
      <c r="E65" s="82">
        <v>0</v>
      </c>
      <c r="F65" s="82" t="s">
        <v>39</v>
      </c>
      <c r="G65" s="82">
        <v>0</v>
      </c>
      <c r="H65" s="82" t="s">
        <v>39</v>
      </c>
      <c r="I65" s="82">
        <v>81832</v>
      </c>
      <c r="J65" s="82">
        <v>81832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0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0</v>
      </c>
      <c r="E71" s="82">
        <v>0</v>
      </c>
      <c r="F71" s="82" t="s">
        <v>39</v>
      </c>
      <c r="G71" s="82">
        <v>0</v>
      </c>
      <c r="H71" s="82" t="s">
        <v>39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124400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J94:K94"/>
    <mergeCell ref="F95:G95"/>
    <mergeCell ref="J95:K95"/>
    <mergeCell ref="F96:G96"/>
    <mergeCell ref="J96:K96"/>
    <mergeCell ref="F94:G94"/>
    <mergeCell ref="A16:G16"/>
    <mergeCell ref="A17:G17"/>
    <mergeCell ref="F13:M13"/>
    <mergeCell ref="G18:M18"/>
    <mergeCell ref="H16:M16"/>
    <mergeCell ref="H17:M17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E7:J7"/>
    <mergeCell ref="L8:M8"/>
    <mergeCell ref="L10:M10"/>
    <mergeCell ref="L11:M11"/>
    <mergeCell ref="D10:K10"/>
    <mergeCell ref="D11:K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F32" sqref="F32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190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22370</v>
      </c>
      <c r="E24" s="82">
        <v>22370</v>
      </c>
      <c r="F24" s="82" t="s">
        <v>39</v>
      </c>
      <c r="G24" s="82">
        <v>0</v>
      </c>
      <c r="H24" s="82" t="s">
        <v>39</v>
      </c>
      <c r="I24" s="82">
        <f>I63</f>
        <v>6100</v>
      </c>
      <c r="J24" s="82">
        <f>J63</f>
        <v>6100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22370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6100</v>
      </c>
      <c r="J63" s="82">
        <f>J64</f>
        <v>6100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22370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6100</v>
      </c>
      <c r="J64" s="82">
        <f>J65+J66+J69+J72</f>
        <v>6100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22370</v>
      </c>
      <c r="E65" s="82">
        <v>0</v>
      </c>
      <c r="F65" s="82" t="s">
        <v>39</v>
      </c>
      <c r="G65" s="82">
        <v>0</v>
      </c>
      <c r="H65" s="82" t="s">
        <v>39</v>
      </c>
      <c r="I65" s="82">
        <v>6100</v>
      </c>
      <c r="J65" s="82">
        <v>6100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0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0</v>
      </c>
      <c r="E71" s="82">
        <v>0</v>
      </c>
      <c r="F71" s="82" t="s">
        <v>39</v>
      </c>
      <c r="G71" s="82">
        <v>0</v>
      </c>
      <c r="H71" s="82" t="s">
        <v>39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22370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L8:M8"/>
    <mergeCell ref="L10:M10"/>
    <mergeCell ref="L11:M11"/>
    <mergeCell ref="L12:M12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3"/>
      <c r="B1" s="13"/>
      <c r="C1" s="13"/>
      <c r="D1" s="13"/>
      <c r="E1" s="13"/>
      <c r="F1" s="13"/>
      <c r="G1" s="13"/>
      <c r="H1" s="13"/>
      <c r="I1" s="94" t="s">
        <v>70</v>
      </c>
      <c r="J1" s="94"/>
      <c r="K1" s="94"/>
      <c r="L1" s="94"/>
      <c r="M1" s="94"/>
    </row>
    <row r="2" spans="1:13" ht="9.75" customHeight="1">
      <c r="A2" s="13"/>
      <c r="B2" s="13"/>
      <c r="C2" s="13"/>
      <c r="D2" s="13"/>
      <c r="E2" s="13"/>
      <c r="F2" s="13"/>
      <c r="G2" s="13"/>
      <c r="H2" s="13"/>
      <c r="I2" s="94" t="s">
        <v>157</v>
      </c>
      <c r="J2" s="94"/>
      <c r="K2" s="94"/>
      <c r="L2" s="94"/>
      <c r="M2" s="94"/>
    </row>
    <row r="3" spans="1:13" ht="10.5" customHeight="1">
      <c r="A3" s="13"/>
      <c r="B3" s="13"/>
      <c r="C3" s="13"/>
      <c r="D3" s="13"/>
      <c r="E3" s="13"/>
      <c r="F3" s="13"/>
      <c r="G3" s="13"/>
      <c r="H3" s="13"/>
      <c r="I3" s="94" t="s">
        <v>170</v>
      </c>
      <c r="J3" s="94"/>
      <c r="K3" s="94"/>
      <c r="L3" s="94"/>
      <c r="M3" s="94"/>
    </row>
    <row r="4" spans="1:13" ht="10.5" customHeight="1">
      <c r="A4" s="13"/>
      <c r="B4" s="13"/>
      <c r="C4" s="13"/>
      <c r="D4" s="13"/>
      <c r="E4" s="13"/>
      <c r="F4" s="13"/>
      <c r="G4" s="13"/>
      <c r="H4" s="13"/>
      <c r="I4" s="94" t="s">
        <v>158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1.25" customHeight="1">
      <c r="A7" s="31"/>
      <c r="B7" s="31"/>
      <c r="C7" s="31"/>
      <c r="D7" s="32"/>
      <c r="E7" s="146" t="s">
        <v>192</v>
      </c>
      <c r="F7" s="146"/>
      <c r="G7" s="146"/>
      <c r="H7" s="146"/>
      <c r="I7" s="146"/>
      <c r="J7" s="146"/>
      <c r="K7" s="31"/>
      <c r="L7" s="142" t="s">
        <v>45</v>
      </c>
      <c r="M7" s="142"/>
    </row>
    <row r="8" spans="1:13" ht="3.75" customHeight="1">
      <c r="A8" s="31"/>
      <c r="B8" s="31"/>
      <c r="C8" s="31"/>
      <c r="D8" s="32"/>
      <c r="E8" s="33"/>
      <c r="F8" s="31"/>
      <c r="G8" s="31"/>
      <c r="H8" s="31"/>
      <c r="I8" s="31"/>
      <c r="J8" s="31"/>
      <c r="K8" s="31"/>
      <c r="L8" s="142"/>
      <c r="M8" s="142"/>
    </row>
    <row r="9" spans="1:12" ht="3" customHeight="1">
      <c r="A9" s="31"/>
      <c r="B9" s="31"/>
      <c r="C9" s="31"/>
      <c r="D9" s="32"/>
      <c r="E9" s="33"/>
      <c r="F9" s="31"/>
      <c r="G9" s="31"/>
      <c r="H9" s="31"/>
      <c r="I9" s="31"/>
      <c r="J9" s="31"/>
      <c r="K9" s="31"/>
      <c r="L9" s="31"/>
    </row>
    <row r="10" spans="1:13" ht="12" customHeight="1">
      <c r="A10" s="53" t="s">
        <v>126</v>
      </c>
      <c r="B10" s="44"/>
      <c r="C10" s="14"/>
      <c r="D10" s="95" t="s">
        <v>178</v>
      </c>
      <c r="E10" s="98"/>
      <c r="F10" s="98"/>
      <c r="G10" s="98"/>
      <c r="H10" s="98"/>
      <c r="I10" s="98"/>
      <c r="J10" s="98"/>
      <c r="K10" s="98"/>
      <c r="L10" s="115">
        <v>23568683</v>
      </c>
      <c r="M10" s="115"/>
    </row>
    <row r="11" spans="1:13" ht="12" customHeight="1">
      <c r="A11" s="52" t="s">
        <v>121</v>
      </c>
      <c r="B11" s="44"/>
      <c r="C11" s="15"/>
      <c r="D11" s="101" t="s">
        <v>179</v>
      </c>
      <c r="E11" s="102"/>
      <c r="F11" s="102"/>
      <c r="G11" s="102"/>
      <c r="H11" s="102"/>
      <c r="I11" s="102"/>
      <c r="J11" s="102"/>
      <c r="K11" s="102"/>
      <c r="L11" s="115">
        <v>3211500000</v>
      </c>
      <c r="M11" s="115"/>
    </row>
    <row r="12" spans="1:13" ht="10.5" customHeight="1">
      <c r="A12" s="103" t="s">
        <v>122</v>
      </c>
      <c r="B12" s="103"/>
      <c r="C12" s="15"/>
      <c r="D12" s="101" t="s">
        <v>177</v>
      </c>
      <c r="E12" s="102"/>
      <c r="F12" s="102"/>
      <c r="G12" s="102"/>
      <c r="H12" s="102"/>
      <c r="I12" s="102"/>
      <c r="J12" s="102"/>
      <c r="K12" s="102"/>
      <c r="L12" s="115">
        <v>420</v>
      </c>
      <c r="M12" s="115"/>
    </row>
    <row r="13" spans="1:13" ht="11.25" customHeight="1">
      <c r="A13" s="52" t="s">
        <v>123</v>
      </c>
      <c r="B13" s="44"/>
      <c r="C13" s="44"/>
      <c r="D13" s="44"/>
      <c r="E13" s="44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2" t="s">
        <v>124</v>
      </c>
      <c r="B14" s="52"/>
      <c r="C14" s="52"/>
      <c r="D14" s="52"/>
      <c r="E14" s="52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3" t="s">
        <v>125</v>
      </c>
      <c r="B15" s="103"/>
      <c r="C15" s="103"/>
      <c r="D15" s="103"/>
      <c r="E15" s="103"/>
      <c r="F15" s="106" t="s">
        <v>183</v>
      </c>
      <c r="G15" s="106"/>
      <c r="H15" s="106"/>
      <c r="I15" s="106"/>
      <c r="J15" s="106"/>
      <c r="K15" s="106"/>
      <c r="L15" s="106"/>
      <c r="M15" s="106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22"/>
      <c r="I16" s="122"/>
      <c r="J16" s="122"/>
      <c r="K16" s="122"/>
      <c r="L16" s="122"/>
      <c r="M16" s="122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5"/>
      <c r="I17" s="105"/>
      <c r="J17" s="105"/>
      <c r="K17" s="105"/>
      <c r="L17" s="105"/>
      <c r="M17" s="105"/>
    </row>
    <row r="18" spans="1:13" ht="11.25" customHeight="1">
      <c r="A18" s="44" t="s">
        <v>159</v>
      </c>
      <c r="B18" s="44"/>
      <c r="C18" s="44"/>
      <c r="D18" s="44"/>
      <c r="E18" s="44"/>
      <c r="F18" s="14"/>
      <c r="G18" s="109" t="s">
        <v>184</v>
      </c>
      <c r="H18" s="109"/>
      <c r="I18" s="109"/>
      <c r="J18" s="109"/>
      <c r="K18" s="109"/>
      <c r="L18" s="109"/>
      <c r="M18" s="109"/>
    </row>
    <row r="19" spans="1:12" ht="11.25" customHeight="1">
      <c r="A19" s="44" t="s">
        <v>180</v>
      </c>
      <c r="B19" s="44"/>
      <c r="C19" s="44"/>
      <c r="D19" s="44"/>
      <c r="E19" s="44"/>
      <c r="F19" s="102"/>
      <c r="G19" s="102"/>
      <c r="H19" s="102"/>
      <c r="I19" s="102"/>
      <c r="J19" s="102"/>
      <c r="K19" s="102"/>
      <c r="L19" s="102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6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2" t="s">
        <v>72</v>
      </c>
      <c r="G21" s="153"/>
      <c r="H21" s="154" t="s">
        <v>66</v>
      </c>
      <c r="I21" s="154" t="s">
        <v>74</v>
      </c>
      <c r="J21" s="152" t="s">
        <v>106</v>
      </c>
      <c r="K21" s="153"/>
      <c r="L21" s="152" t="s">
        <v>75</v>
      </c>
      <c r="M21" s="153"/>
    </row>
    <row r="22" spans="1:13" ht="63" customHeight="1">
      <c r="A22" s="157"/>
      <c r="B22" s="155"/>
      <c r="C22" s="155"/>
      <c r="D22" s="155"/>
      <c r="E22" s="155"/>
      <c r="F22" s="45" t="s">
        <v>59</v>
      </c>
      <c r="G22" s="68" t="s">
        <v>135</v>
      </c>
      <c r="H22" s="155"/>
      <c r="I22" s="155"/>
      <c r="J22" s="45" t="s">
        <v>59</v>
      </c>
      <c r="K22" s="68" t="s">
        <v>136</v>
      </c>
      <c r="L22" s="45" t="s">
        <v>59</v>
      </c>
      <c r="M22" s="68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0" t="s">
        <v>46</v>
      </c>
      <c r="D24" s="82">
        <f>D63</f>
        <v>612105</v>
      </c>
      <c r="E24" s="82">
        <v>612105</v>
      </c>
      <c r="F24" s="82" t="s">
        <v>39</v>
      </c>
      <c r="G24" s="82">
        <v>0</v>
      </c>
      <c r="H24" s="82" t="s">
        <v>39</v>
      </c>
      <c r="I24" s="82">
        <f>I63</f>
        <v>552636.8</v>
      </c>
      <c r="J24" s="82">
        <f>J63</f>
        <v>552636.8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0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0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0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3" t="s">
        <v>94</v>
      </c>
      <c r="B28" s="24">
        <v>2110</v>
      </c>
      <c r="C28" s="22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1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1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3" t="s">
        <v>84</v>
      </c>
      <c r="B31" s="24">
        <v>2120</v>
      </c>
      <c r="C31" s="22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0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3" t="s">
        <v>95</v>
      </c>
      <c r="B33" s="24">
        <v>2210</v>
      </c>
      <c r="C33" s="22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3" t="s">
        <v>8</v>
      </c>
      <c r="B34" s="24">
        <v>2220</v>
      </c>
      <c r="C34" s="22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3" t="s">
        <v>9</v>
      </c>
      <c r="B35" s="24">
        <v>2230</v>
      </c>
      <c r="C35" s="25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3" t="s">
        <v>67</v>
      </c>
      <c r="B36" s="24">
        <v>2240</v>
      </c>
      <c r="C36" s="25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3" t="s">
        <v>10</v>
      </c>
      <c r="B37" s="24">
        <v>2250</v>
      </c>
      <c r="C37" s="25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3" t="s">
        <v>86</v>
      </c>
      <c r="B38" s="24">
        <v>2260</v>
      </c>
      <c r="C38" s="25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3" t="s">
        <v>11</v>
      </c>
      <c r="B39" s="24">
        <v>2270</v>
      </c>
      <c r="C39" s="25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19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19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19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19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19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134</v>
      </c>
      <c r="B45" s="3">
        <v>2276</v>
      </c>
      <c r="C45" s="19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3" t="s">
        <v>96</v>
      </c>
      <c r="B46" s="24">
        <v>2280</v>
      </c>
      <c r="C46" s="25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19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8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7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3" t="s">
        <v>112</v>
      </c>
      <c r="B52" s="24">
        <v>2410</v>
      </c>
      <c r="C52" s="26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3" t="s">
        <v>113</v>
      </c>
      <c r="B53" s="24">
        <v>2420</v>
      </c>
      <c r="C53" s="26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7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3" t="s">
        <v>100</v>
      </c>
      <c r="B55" s="24">
        <v>2610</v>
      </c>
      <c r="C55" s="26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3" t="s">
        <v>101</v>
      </c>
      <c r="B56" s="24">
        <v>2620</v>
      </c>
      <c r="C56" s="24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3" t="s">
        <v>99</v>
      </c>
      <c r="B57" s="24">
        <v>2630</v>
      </c>
      <c r="C57" s="26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7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3" t="s">
        <v>17</v>
      </c>
      <c r="B59" s="24">
        <v>2710</v>
      </c>
      <c r="C59" s="26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3" t="s">
        <v>18</v>
      </c>
      <c r="B60" s="24">
        <v>2720</v>
      </c>
      <c r="C60" s="26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3" t="s">
        <v>88</v>
      </c>
      <c r="B61" s="24">
        <v>2730</v>
      </c>
      <c r="C61" s="26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7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7">
        <v>370</v>
      </c>
      <c r="D63" s="82">
        <f>D64</f>
        <v>612105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552636.8</v>
      </c>
      <c r="J63" s="82">
        <f>J64</f>
        <v>552636.8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7">
        <v>380</v>
      </c>
      <c r="D64" s="82">
        <f>D65+D66+D69+D72</f>
        <v>612105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552636.8</v>
      </c>
      <c r="J64" s="82">
        <f>J65+J66+J69+J72</f>
        <v>552636.8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3" t="s">
        <v>21</v>
      </c>
      <c r="B65" s="24">
        <v>3110</v>
      </c>
      <c r="C65" s="26">
        <v>390</v>
      </c>
      <c r="D65" s="82">
        <v>296770</v>
      </c>
      <c r="E65" s="82">
        <v>0</v>
      </c>
      <c r="F65" s="82" t="s">
        <v>39</v>
      </c>
      <c r="G65" s="82">
        <v>0</v>
      </c>
      <c r="H65" s="82" t="s">
        <v>39</v>
      </c>
      <c r="I65" s="82">
        <v>237302</v>
      </c>
      <c r="J65" s="82">
        <v>237302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3" t="s">
        <v>22</v>
      </c>
      <c r="B66" s="24">
        <v>3120</v>
      </c>
      <c r="C66" s="26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8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8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3" t="s">
        <v>23</v>
      </c>
      <c r="B69" s="24">
        <v>3130</v>
      </c>
      <c r="C69" s="26">
        <v>430</v>
      </c>
      <c r="D69" s="82">
        <f>D70+D71</f>
        <v>315335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315334.8</v>
      </c>
      <c r="J69" s="82">
        <f>J70+J71</f>
        <v>315334.8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8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8">
        <v>450</v>
      </c>
      <c r="D71" s="82">
        <v>315335</v>
      </c>
      <c r="E71" s="82">
        <v>0</v>
      </c>
      <c r="F71" s="82" t="s">
        <v>39</v>
      </c>
      <c r="G71" s="82">
        <v>0</v>
      </c>
      <c r="H71" s="82" t="s">
        <v>39</v>
      </c>
      <c r="I71" s="82">
        <v>315334.8</v>
      </c>
      <c r="J71" s="82">
        <v>315334.8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3" t="s">
        <v>25</v>
      </c>
      <c r="B72" s="24">
        <v>3140</v>
      </c>
      <c r="C72" s="26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8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8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8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3" t="s">
        <v>27</v>
      </c>
      <c r="B76" s="24">
        <v>3150</v>
      </c>
      <c r="C76" s="26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3" t="s">
        <v>28</v>
      </c>
      <c r="B77" s="24">
        <v>3160</v>
      </c>
      <c r="C77" s="26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7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3" t="s">
        <v>30</v>
      </c>
      <c r="B79" s="24">
        <v>3210</v>
      </c>
      <c r="C79" s="26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3" t="s">
        <v>31</v>
      </c>
      <c r="B80" s="24">
        <v>3220</v>
      </c>
      <c r="C80" s="26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3" t="s">
        <v>103</v>
      </c>
      <c r="B81" s="24">
        <v>3230</v>
      </c>
      <c r="C81" s="26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3" t="s">
        <v>32</v>
      </c>
      <c r="B82" s="24">
        <v>3240</v>
      </c>
      <c r="C82" s="26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7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3" t="s">
        <v>33</v>
      </c>
      <c r="B84" s="24">
        <v>4110</v>
      </c>
      <c r="C84" s="26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8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8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8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7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3" t="s">
        <v>36</v>
      </c>
      <c r="B89" s="24">
        <v>4210</v>
      </c>
      <c r="C89" s="26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3" t="s">
        <v>57</v>
      </c>
      <c r="B90" s="24">
        <v>5000</v>
      </c>
      <c r="C90" s="26">
        <v>640</v>
      </c>
      <c r="D90" s="84" t="s">
        <v>37</v>
      </c>
      <c r="E90" s="82">
        <f>E24</f>
        <v>612105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6" t="s">
        <v>79</v>
      </c>
    </row>
    <row r="92" spans="1:4" ht="7.5" customHeight="1">
      <c r="A92" s="114"/>
      <c r="B92" s="114"/>
      <c r="C92" s="114"/>
      <c r="D92" s="114"/>
    </row>
    <row r="93" spans="1:12" ht="12.75">
      <c r="A93" s="110" t="s">
        <v>155</v>
      </c>
      <c r="B93" s="110"/>
      <c r="C93" s="110"/>
      <c r="D93" s="110"/>
      <c r="E93" s="1"/>
      <c r="F93" s="120"/>
      <c r="G93" s="120"/>
      <c r="H93" s="1"/>
      <c r="I93" s="1"/>
      <c r="J93" s="109" t="s">
        <v>154</v>
      </c>
      <c r="K93" s="109"/>
      <c r="L93" s="67"/>
    </row>
    <row r="94" spans="1:12" ht="12.75">
      <c r="A94" s="60"/>
      <c r="B94" s="60"/>
      <c r="C94" s="60"/>
      <c r="D94" s="60"/>
      <c r="E94" s="43"/>
      <c r="F94" s="118" t="s">
        <v>129</v>
      </c>
      <c r="G94" s="118"/>
      <c r="H94" s="1"/>
      <c r="I94" s="1"/>
      <c r="J94" s="118" t="s">
        <v>130</v>
      </c>
      <c r="K94" s="118"/>
      <c r="L94" s="42"/>
    </row>
    <row r="95" spans="1:12" ht="25.5" customHeight="1">
      <c r="A95" s="37" t="s">
        <v>162</v>
      </c>
      <c r="B95" s="37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3"/>
      <c r="F96" s="118" t="s">
        <v>129</v>
      </c>
      <c r="G96" s="118"/>
      <c r="I96" s="29"/>
      <c r="J96" s="118" t="s">
        <v>130</v>
      </c>
      <c r="K96" s="118"/>
      <c r="L96" s="42"/>
    </row>
    <row r="97" spans="1:11" ht="12.75">
      <c r="A97" s="28" t="s">
        <v>193</v>
      </c>
      <c r="I97" s="29"/>
      <c r="J97" s="29"/>
      <c r="K97" s="29"/>
    </row>
    <row r="98" ht="11.25" customHeight="1">
      <c r="A98" s="36"/>
    </row>
  </sheetData>
  <mergeCells count="48">
    <mergeCell ref="J94:K94"/>
    <mergeCell ref="F95:G95"/>
    <mergeCell ref="J95:K95"/>
    <mergeCell ref="F96:G96"/>
    <mergeCell ref="J96:K96"/>
    <mergeCell ref="F94:G94"/>
    <mergeCell ref="A16:G16"/>
    <mergeCell ref="A17:G17"/>
    <mergeCell ref="F13:M13"/>
    <mergeCell ref="G18:M18"/>
    <mergeCell ref="H16:M16"/>
    <mergeCell ref="H17:M17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E7:J7"/>
    <mergeCell ref="L8:M8"/>
    <mergeCell ref="L10:M10"/>
    <mergeCell ref="L11:M11"/>
    <mergeCell ref="D10:K10"/>
    <mergeCell ref="D11:K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187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6659426</v>
      </c>
      <c r="E22" s="55">
        <v>5174040.5</v>
      </c>
      <c r="F22" s="55" t="s">
        <v>39</v>
      </c>
      <c r="G22" s="55">
        <f>G23+G60+G80+G85+G88</f>
        <v>4632191.58</v>
      </c>
      <c r="H22" s="55">
        <f>H23+H60+H80+H85+H88</f>
        <v>4632191.58</v>
      </c>
      <c r="I22" s="55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6659426</v>
      </c>
      <c r="E23" s="55">
        <v>0</v>
      </c>
      <c r="F23" s="55" t="s">
        <v>39</v>
      </c>
      <c r="G23" s="55">
        <f>G24+G29+G46+G49+G55+G59</f>
        <v>4632191.58</v>
      </c>
      <c r="H23" s="55">
        <f>H24+H29+H46+H49+H55+H59</f>
        <v>4632191.58</v>
      </c>
      <c r="I23" s="55">
        <f t="shared" si="0"/>
        <v>0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5061313</v>
      </c>
      <c r="E24" s="55">
        <v>0</v>
      </c>
      <c r="F24" s="55" t="s">
        <v>39</v>
      </c>
      <c r="G24" s="55">
        <f>G25+G28</f>
        <v>3490298.9899999998</v>
      </c>
      <c r="H24" s="55">
        <f>H25+H28</f>
        <v>3490298.9899999998</v>
      </c>
      <c r="I24" s="55">
        <f t="shared" si="0"/>
        <v>0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4148618</v>
      </c>
      <c r="E25" s="55">
        <v>3165980</v>
      </c>
      <c r="F25" s="55" t="s">
        <v>39</v>
      </c>
      <c r="G25" s="55">
        <f>G26+G27</f>
        <v>2858997.55</v>
      </c>
      <c r="H25" s="55">
        <f>H26+H27</f>
        <v>2858997.55</v>
      </c>
      <c r="I25" s="55">
        <f t="shared" si="0"/>
        <v>0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4148618</v>
      </c>
      <c r="E26" s="55">
        <v>0</v>
      </c>
      <c r="F26" s="55" t="s">
        <v>39</v>
      </c>
      <c r="G26" s="55">
        <v>2858997.55</v>
      </c>
      <c r="H26" s="55">
        <v>2858997.55</v>
      </c>
      <c r="I26" s="55">
        <f t="shared" si="0"/>
        <v>0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912695</v>
      </c>
      <c r="E28" s="55">
        <v>696515</v>
      </c>
      <c r="F28" s="55" t="s">
        <v>39</v>
      </c>
      <c r="G28" s="55">
        <v>631301.44</v>
      </c>
      <c r="H28" s="55">
        <v>631301.44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1598113</v>
      </c>
      <c r="E29" s="55">
        <v>0</v>
      </c>
      <c r="F29" s="55" t="s">
        <v>39</v>
      </c>
      <c r="G29" s="55">
        <f>G30+G31+G32+G33+G34+G35+G36+G43</f>
        <v>1141892.59</v>
      </c>
      <c r="H29" s="55">
        <f>H30+H31+H32+H33+H34+H35+H36+H43</f>
        <v>1141892.59</v>
      </c>
      <c r="I29" s="55">
        <f t="shared" si="0"/>
        <v>0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66728</v>
      </c>
      <c r="E30" s="55">
        <v>0</v>
      </c>
      <c r="F30" s="55" t="s">
        <v>39</v>
      </c>
      <c r="G30" s="55">
        <v>5673.08</v>
      </c>
      <c r="H30" s="55">
        <v>5673.08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3000</v>
      </c>
      <c r="E31" s="55">
        <v>3000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417094</v>
      </c>
      <c r="E32" s="55">
        <v>297498</v>
      </c>
      <c r="F32" s="55" t="s">
        <v>39</v>
      </c>
      <c r="G32" s="55">
        <v>203658.62</v>
      </c>
      <c r="H32" s="55">
        <v>203658.62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62744</v>
      </c>
      <c r="E33" s="55">
        <v>0</v>
      </c>
      <c r="F33" s="55" t="s">
        <v>39</v>
      </c>
      <c r="G33" s="55">
        <v>24290.35</v>
      </c>
      <c r="H33" s="55">
        <v>24290.35</v>
      </c>
      <c r="I33" s="55">
        <f t="shared" si="0"/>
        <v>0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2058</v>
      </c>
      <c r="E34" s="55">
        <v>0</v>
      </c>
      <c r="F34" s="55" t="s">
        <v>39</v>
      </c>
      <c r="G34" s="55">
        <v>2058</v>
      </c>
      <c r="H34" s="55">
        <v>2058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1046489</v>
      </c>
      <c r="E36" s="55">
        <v>906217.5</v>
      </c>
      <c r="F36" s="55" t="s">
        <v>39</v>
      </c>
      <c r="G36" s="55">
        <f>G37+G38+G39+G40+G41+G42</f>
        <v>906212.54</v>
      </c>
      <c r="H36" s="55">
        <f>H37+H38+H39+H40+H41+H42</f>
        <v>906212.54</v>
      </c>
      <c r="I36" s="55">
        <f t="shared" si="0"/>
        <v>0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706633.5</v>
      </c>
      <c r="E37" s="55">
        <v>0</v>
      </c>
      <c r="F37" s="55" t="s">
        <v>39</v>
      </c>
      <c r="G37" s="55">
        <v>706402.43</v>
      </c>
      <c r="H37" s="55">
        <v>706402.43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55405</v>
      </c>
      <c r="E38" s="55">
        <v>0</v>
      </c>
      <c r="F38" s="55" t="s">
        <v>39</v>
      </c>
      <c r="G38" s="55">
        <v>54961.88</v>
      </c>
      <c r="H38" s="55">
        <v>54961.88</v>
      </c>
      <c r="I38" s="55">
        <f t="shared" si="0"/>
        <v>0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204938</v>
      </c>
      <c r="E39" s="55">
        <v>0</v>
      </c>
      <c r="F39" s="55" t="s">
        <v>39</v>
      </c>
      <c r="G39" s="55">
        <v>144848.23</v>
      </c>
      <c r="H39" s="55">
        <v>144848.23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79512.5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0</v>
      </c>
      <c r="E43" s="55">
        <v>0</v>
      </c>
      <c r="F43" s="55" t="str">
        <f>F44</f>
        <v>-</v>
      </c>
      <c r="G43" s="55">
        <f>G44+G45</f>
        <v>0</v>
      </c>
      <c r="H43" s="55">
        <f>H44+H45</f>
        <v>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0</v>
      </c>
      <c r="E45" s="57">
        <v>0</v>
      </c>
      <c r="F45" s="55" t="s">
        <v>39</v>
      </c>
      <c r="G45" s="55">
        <v>0</v>
      </c>
      <c r="H45" s="55">
        <v>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104830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188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6717938</v>
      </c>
      <c r="E22" s="55">
        <v>5300497</v>
      </c>
      <c r="F22" s="55" t="s">
        <v>39</v>
      </c>
      <c r="G22" s="55">
        <f>G23+G60+G80+G85+G88</f>
        <v>4585586.82</v>
      </c>
      <c r="H22" s="55">
        <f>H23+H60+H80+H85+H88</f>
        <v>4585441.54</v>
      </c>
      <c r="I22" s="55">
        <f aca="true" t="shared" si="0" ref="I22:I50">G22-H22</f>
        <v>145.28000000026077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6717938</v>
      </c>
      <c r="E23" s="55">
        <v>0</v>
      </c>
      <c r="F23" s="55" t="s">
        <v>39</v>
      </c>
      <c r="G23" s="55">
        <f>G24+G29+G46+G49+G55+G59</f>
        <v>4585586.82</v>
      </c>
      <c r="H23" s="55">
        <f>H24+H29+H46+H49+H55+H59</f>
        <v>4585441.54</v>
      </c>
      <c r="I23" s="55">
        <f t="shared" si="0"/>
        <v>145.28000000026077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4465410</v>
      </c>
      <c r="E24" s="55">
        <v>0</v>
      </c>
      <c r="F24" s="55" t="s">
        <v>39</v>
      </c>
      <c r="G24" s="55">
        <f>G25+G28</f>
        <v>2983862.95</v>
      </c>
      <c r="H24" s="55">
        <f>H25+H28</f>
        <v>2983862.95</v>
      </c>
      <c r="I24" s="55">
        <f t="shared" si="0"/>
        <v>0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3660173</v>
      </c>
      <c r="E25" s="55">
        <v>2793227</v>
      </c>
      <c r="F25" s="55" t="s">
        <v>39</v>
      </c>
      <c r="G25" s="55">
        <f>G26+G27</f>
        <v>2453699.85</v>
      </c>
      <c r="H25" s="55">
        <f>H26+H27</f>
        <v>2453699.85</v>
      </c>
      <c r="I25" s="55">
        <f t="shared" si="0"/>
        <v>0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3660173</v>
      </c>
      <c r="E26" s="55">
        <v>0</v>
      </c>
      <c r="F26" s="55" t="s">
        <v>39</v>
      </c>
      <c r="G26" s="55">
        <v>2453699.85</v>
      </c>
      <c r="H26" s="55">
        <v>2453699.85</v>
      </c>
      <c r="I26" s="55">
        <f t="shared" si="0"/>
        <v>0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805237</v>
      </c>
      <c r="E28" s="55">
        <v>614509</v>
      </c>
      <c r="F28" s="55" t="s">
        <v>39</v>
      </c>
      <c r="G28" s="55">
        <v>530163.1</v>
      </c>
      <c r="H28" s="55">
        <v>530163.1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2252528</v>
      </c>
      <c r="E29" s="55">
        <v>0</v>
      </c>
      <c r="F29" s="55" t="s">
        <v>39</v>
      </c>
      <c r="G29" s="55">
        <f>G30+G31+G32+G33+G34+G35+G36+G43</f>
        <v>1601723.87</v>
      </c>
      <c r="H29" s="55">
        <f>H30+H31+H32+H33+H34+H35+H36+H43</f>
        <v>1601578.59</v>
      </c>
      <c r="I29" s="55">
        <f t="shared" si="0"/>
        <v>145.28000000002794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132142</v>
      </c>
      <c r="E30" s="55">
        <v>0</v>
      </c>
      <c r="F30" s="55" t="s">
        <v>39</v>
      </c>
      <c r="G30" s="55">
        <v>70505.98</v>
      </c>
      <c r="H30" s="55">
        <v>70505.98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3000</v>
      </c>
      <c r="E31" s="55">
        <v>3000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545498</v>
      </c>
      <c r="E32" s="55">
        <v>389082</v>
      </c>
      <c r="F32" s="55" t="s">
        <v>39</v>
      </c>
      <c r="G32" s="55">
        <v>253549.82</v>
      </c>
      <c r="H32" s="55">
        <v>253549.82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168936</v>
      </c>
      <c r="E33" s="55">
        <v>0</v>
      </c>
      <c r="F33" s="55" t="s">
        <v>39</v>
      </c>
      <c r="G33" s="55">
        <v>51509.62</v>
      </c>
      <c r="H33" s="55">
        <v>51478.64</v>
      </c>
      <c r="I33" s="55">
        <f t="shared" si="0"/>
        <v>30.9800000000032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1910</v>
      </c>
      <c r="E34" s="55">
        <v>0</v>
      </c>
      <c r="F34" s="55" t="s">
        <v>39</v>
      </c>
      <c r="G34" s="55">
        <v>1910</v>
      </c>
      <c r="H34" s="55">
        <v>1910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1400382</v>
      </c>
      <c r="E36" s="55">
        <v>1223620</v>
      </c>
      <c r="F36" s="55" t="s">
        <v>39</v>
      </c>
      <c r="G36" s="55">
        <f>G37+G38+G39+G40+G41+G42</f>
        <v>1223588.4500000002</v>
      </c>
      <c r="H36" s="55">
        <f>H37+H38+H39+H40+H41+H42</f>
        <v>1223474.1500000001</v>
      </c>
      <c r="I36" s="55">
        <f t="shared" si="0"/>
        <v>114.30000000004657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948473</v>
      </c>
      <c r="E37" s="55">
        <v>0</v>
      </c>
      <c r="F37" s="55" t="s">
        <v>39</v>
      </c>
      <c r="G37" s="55">
        <v>948450.49</v>
      </c>
      <c r="H37" s="55">
        <v>948450.49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128662</v>
      </c>
      <c r="E38" s="55">
        <v>0</v>
      </c>
      <c r="F38" s="55" t="s">
        <v>39</v>
      </c>
      <c r="G38" s="55">
        <v>112553.38</v>
      </c>
      <c r="H38" s="55">
        <v>112439.08</v>
      </c>
      <c r="I38" s="55">
        <f t="shared" si="0"/>
        <v>114.30000000000291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247374</v>
      </c>
      <c r="E39" s="55">
        <v>0</v>
      </c>
      <c r="F39" s="55" t="s">
        <v>39</v>
      </c>
      <c r="G39" s="55">
        <v>162584.58</v>
      </c>
      <c r="H39" s="55">
        <v>162584.58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75873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660</v>
      </c>
      <c r="E43" s="55">
        <v>0</v>
      </c>
      <c r="F43" s="55" t="str">
        <f>F44</f>
        <v>-</v>
      </c>
      <c r="G43" s="55">
        <f>G44+G45</f>
        <v>660</v>
      </c>
      <c r="H43" s="55">
        <f>H44+H45</f>
        <v>660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660</v>
      </c>
      <c r="E45" s="57">
        <v>660</v>
      </c>
      <c r="F45" s="55" t="s">
        <v>39</v>
      </c>
      <c r="G45" s="55">
        <v>660</v>
      </c>
      <c r="H45" s="55">
        <v>660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276399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189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6458989</v>
      </c>
      <c r="E22" s="55">
        <v>5066584.5</v>
      </c>
      <c r="F22" s="55" t="s">
        <v>39</v>
      </c>
      <c r="G22" s="55">
        <f>G23+G60+G80+G85+G88</f>
        <v>4387865.99</v>
      </c>
      <c r="H22" s="55">
        <f>H23+H60+H80+H85+H88</f>
        <v>4387865.99</v>
      </c>
      <c r="I22" s="55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6458989</v>
      </c>
      <c r="E23" s="55">
        <v>0</v>
      </c>
      <c r="F23" s="55" t="s">
        <v>39</v>
      </c>
      <c r="G23" s="55">
        <f>G24+G29+G46+G49+G55+G59</f>
        <v>4387865.99</v>
      </c>
      <c r="H23" s="55">
        <f>H24+H29+H46+H49+H55+H59</f>
        <v>4387865.99</v>
      </c>
      <c r="I23" s="55">
        <f t="shared" si="0"/>
        <v>0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4895866</v>
      </c>
      <c r="E24" s="55">
        <v>0</v>
      </c>
      <c r="F24" s="55" t="s">
        <v>39</v>
      </c>
      <c r="G24" s="55">
        <f>G25+G28</f>
        <v>3200893.79</v>
      </c>
      <c r="H24" s="55">
        <f>H25+H28</f>
        <v>3200893.79</v>
      </c>
      <c r="I24" s="55">
        <f t="shared" si="0"/>
        <v>0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4013005</v>
      </c>
      <c r="E25" s="55">
        <v>3062488</v>
      </c>
      <c r="F25" s="55" t="s">
        <v>39</v>
      </c>
      <c r="G25" s="55">
        <f>G26+G27</f>
        <v>2621073.12</v>
      </c>
      <c r="H25" s="55">
        <f>H26+H27</f>
        <v>2621073.12</v>
      </c>
      <c r="I25" s="55">
        <f t="shared" si="0"/>
        <v>0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4013005</v>
      </c>
      <c r="E26" s="55">
        <v>0</v>
      </c>
      <c r="F26" s="55" t="s">
        <v>39</v>
      </c>
      <c r="G26" s="55">
        <v>2621073.12</v>
      </c>
      <c r="H26" s="55">
        <v>2621073.12</v>
      </c>
      <c r="I26" s="55">
        <f t="shared" si="0"/>
        <v>0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882861</v>
      </c>
      <c r="E28" s="55">
        <v>673746</v>
      </c>
      <c r="F28" s="55" t="s">
        <v>39</v>
      </c>
      <c r="G28" s="55">
        <v>579820.67</v>
      </c>
      <c r="H28" s="55">
        <v>579820.67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1563123</v>
      </c>
      <c r="E29" s="55">
        <v>0</v>
      </c>
      <c r="F29" s="55" t="s">
        <v>39</v>
      </c>
      <c r="G29" s="55">
        <f>G30+G31+G32+G33+G34+G35+G36+G43</f>
        <v>1186972.2000000002</v>
      </c>
      <c r="H29" s="55">
        <f>H30+H31+H32+H33+H34+H35+H36+H43</f>
        <v>1186972.2000000002</v>
      </c>
      <c r="I29" s="55">
        <f t="shared" si="0"/>
        <v>0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132220</v>
      </c>
      <c r="E30" s="55">
        <v>0</v>
      </c>
      <c r="F30" s="55" t="s">
        <v>39</v>
      </c>
      <c r="G30" s="55">
        <v>68704.7</v>
      </c>
      <c r="H30" s="55">
        <v>68704.7</v>
      </c>
      <c r="I30" s="55">
        <f>G30-H30</f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3000</v>
      </c>
      <c r="E31" s="55">
        <v>3000</v>
      </c>
      <c r="F31" s="55" t="s">
        <v>39</v>
      </c>
      <c r="G31" s="55">
        <v>0</v>
      </c>
      <c r="H31" s="55">
        <v>0</v>
      </c>
      <c r="I31" s="55">
        <f>G31-H31</f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341325</v>
      </c>
      <c r="E32" s="55">
        <v>243453</v>
      </c>
      <c r="F32" s="55" t="s">
        <v>39</v>
      </c>
      <c r="G32" s="55">
        <v>184328.93</v>
      </c>
      <c r="H32" s="55">
        <v>184328.93</v>
      </c>
      <c r="I32" s="55">
        <f>G32-H32</f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87580</v>
      </c>
      <c r="E33" s="55">
        <v>0</v>
      </c>
      <c r="F33" s="55" t="s">
        <v>39</v>
      </c>
      <c r="G33" s="55">
        <v>40749.65</v>
      </c>
      <c r="H33" s="55">
        <v>40749.65</v>
      </c>
      <c r="I33" s="55">
        <f>G33-H33</f>
        <v>0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155</v>
      </c>
      <c r="E34" s="55">
        <v>0</v>
      </c>
      <c r="F34" s="55" t="s">
        <v>39</v>
      </c>
      <c r="G34" s="55">
        <v>155</v>
      </c>
      <c r="H34" s="55">
        <v>155</v>
      </c>
      <c r="I34" s="55">
        <f>G34-H34</f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998183</v>
      </c>
      <c r="E36" s="55">
        <v>892400.5</v>
      </c>
      <c r="F36" s="55" t="s">
        <v>39</v>
      </c>
      <c r="G36" s="55">
        <f>G37+G38+G39+G40+G41+G42</f>
        <v>892373.92</v>
      </c>
      <c r="H36" s="55">
        <f>H37+H38+H39+H40+H41+H42</f>
        <v>892373.92</v>
      </c>
      <c r="I36" s="55">
        <f t="shared" si="0"/>
        <v>0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724322.5</v>
      </c>
      <c r="E37" s="55">
        <v>0</v>
      </c>
      <c r="F37" s="55" t="s">
        <v>39</v>
      </c>
      <c r="G37" s="55">
        <v>723634.01</v>
      </c>
      <c r="H37" s="55">
        <v>723634.01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87303</v>
      </c>
      <c r="E38" s="55">
        <v>0</v>
      </c>
      <c r="F38" s="55" t="s">
        <v>39</v>
      </c>
      <c r="G38" s="55">
        <v>68096.36</v>
      </c>
      <c r="H38" s="55">
        <v>68096.36</v>
      </c>
      <c r="I38" s="55">
        <f t="shared" si="0"/>
        <v>0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114453</v>
      </c>
      <c r="E39" s="55">
        <v>0</v>
      </c>
      <c r="F39" s="55" t="s">
        <v>39</v>
      </c>
      <c r="G39" s="55">
        <v>100643.55</v>
      </c>
      <c r="H39" s="55">
        <v>100643.55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72104.5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660</v>
      </c>
      <c r="E43" s="55">
        <v>0</v>
      </c>
      <c r="F43" s="55" t="str">
        <f>F44</f>
        <v>-</v>
      </c>
      <c r="G43" s="55">
        <f>G44+G45</f>
        <v>660</v>
      </c>
      <c r="H43" s="55">
        <f>H44+H45</f>
        <v>660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660</v>
      </c>
      <c r="E45" s="57">
        <v>660</v>
      </c>
      <c r="F45" s="55" t="s">
        <v>39</v>
      </c>
      <c r="G45" s="55">
        <v>660</v>
      </c>
      <c r="H45" s="55">
        <v>660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190837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31"/>
      <c r="B7" s="31"/>
      <c r="C7" s="31"/>
      <c r="D7" s="32"/>
      <c r="E7" s="95" t="s">
        <v>191</v>
      </c>
      <c r="F7" s="95"/>
      <c r="G7" s="31"/>
      <c r="H7" s="31"/>
      <c r="I7" s="31"/>
    </row>
    <row r="8" spans="1:9" ht="11.25" customHeight="1">
      <c r="A8" s="31"/>
      <c r="B8" s="31"/>
      <c r="C8" s="31"/>
      <c r="D8" s="32"/>
      <c r="E8" s="33"/>
      <c r="F8" s="31"/>
      <c r="G8" s="31"/>
      <c r="H8" s="31"/>
      <c r="I8" s="17" t="s">
        <v>45</v>
      </c>
    </row>
    <row r="9" spans="1:9" ht="12" customHeight="1">
      <c r="A9" s="53" t="s">
        <v>126</v>
      </c>
      <c r="B9" s="44"/>
      <c r="C9" s="3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190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6716406</v>
      </c>
      <c r="E22" s="55">
        <v>5093108</v>
      </c>
      <c r="F22" s="55" t="s">
        <v>39</v>
      </c>
      <c r="G22" s="55">
        <f>G23+G60+G80+G85+G88</f>
        <v>4360390.96</v>
      </c>
      <c r="H22" s="55">
        <f>H23+H60+H80+H85+H88</f>
        <v>4360390.96</v>
      </c>
      <c r="I22" s="55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6716406</v>
      </c>
      <c r="E23" s="55">
        <v>0</v>
      </c>
      <c r="F23" s="55" t="s">
        <v>39</v>
      </c>
      <c r="G23" s="55">
        <f>G24+G29+G46+G49+G55+G59</f>
        <v>4360390.96</v>
      </c>
      <c r="H23" s="55">
        <f>H24+H29+H46+H49+H55+H59</f>
        <v>4360390.96</v>
      </c>
      <c r="I23" s="55">
        <f t="shared" si="0"/>
        <v>0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4767980</v>
      </c>
      <c r="E24" s="55">
        <v>0</v>
      </c>
      <c r="F24" s="55" t="s">
        <v>39</v>
      </c>
      <c r="G24" s="55">
        <f>G25+G28</f>
        <v>3176795.08</v>
      </c>
      <c r="H24" s="55">
        <f>H25+H28</f>
        <v>3176795.08</v>
      </c>
      <c r="I24" s="55">
        <f t="shared" si="0"/>
        <v>0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3908181</v>
      </c>
      <c r="E25" s="55">
        <v>2982492</v>
      </c>
      <c r="F25" s="55" t="s">
        <v>39</v>
      </c>
      <c r="G25" s="55">
        <f>G26+G27</f>
        <v>2620665.1</v>
      </c>
      <c r="H25" s="55">
        <f>H26+H27</f>
        <v>2620665.1</v>
      </c>
      <c r="I25" s="55">
        <f t="shared" si="0"/>
        <v>0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3908181</v>
      </c>
      <c r="E26" s="55">
        <v>0</v>
      </c>
      <c r="F26" s="55" t="s">
        <v>39</v>
      </c>
      <c r="G26" s="55">
        <v>2620665.1</v>
      </c>
      <c r="H26" s="55">
        <v>2620665.1</v>
      </c>
      <c r="I26" s="55">
        <f t="shared" si="0"/>
        <v>0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859799</v>
      </c>
      <c r="E28" s="55">
        <v>656147</v>
      </c>
      <c r="F28" s="55" t="s">
        <v>39</v>
      </c>
      <c r="G28" s="55">
        <v>556129.98</v>
      </c>
      <c r="H28" s="55">
        <v>556129.98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1948426</v>
      </c>
      <c r="E29" s="55">
        <v>0</v>
      </c>
      <c r="F29" s="55" t="s">
        <v>39</v>
      </c>
      <c r="G29" s="55">
        <f>G30+G31+G32+G33+G34+G35+G36+G43</f>
        <v>1183595.88</v>
      </c>
      <c r="H29" s="55">
        <f>H30+H31+H32+H33+H34+H35+H36+H43</f>
        <v>1183595.88</v>
      </c>
      <c r="I29" s="55">
        <f t="shared" si="0"/>
        <v>0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93595</v>
      </c>
      <c r="E30" s="55">
        <v>0</v>
      </c>
      <c r="F30" s="55" t="s">
        <v>39</v>
      </c>
      <c r="G30" s="55">
        <v>4123.85</v>
      </c>
      <c r="H30" s="55">
        <v>4123.85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4000</v>
      </c>
      <c r="E31" s="55">
        <v>4000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494340</v>
      </c>
      <c r="E32" s="55">
        <v>352593</v>
      </c>
      <c r="F32" s="55" t="s">
        <v>39</v>
      </c>
      <c r="G32" s="55">
        <v>240968.35</v>
      </c>
      <c r="H32" s="55">
        <v>240968.35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62361</v>
      </c>
      <c r="E33" s="55">
        <v>0</v>
      </c>
      <c r="F33" s="55" t="s">
        <v>39</v>
      </c>
      <c r="G33" s="55">
        <v>23225.16</v>
      </c>
      <c r="H33" s="55">
        <v>23225.16</v>
      </c>
      <c r="I33" s="55">
        <f t="shared" si="0"/>
        <v>0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1140</v>
      </c>
      <c r="E34" s="55">
        <v>0</v>
      </c>
      <c r="F34" s="55" t="s">
        <v>39</v>
      </c>
      <c r="G34" s="55">
        <v>1117.41</v>
      </c>
      <c r="H34" s="55">
        <v>1117.41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1292330</v>
      </c>
      <c r="E36" s="55">
        <v>968233</v>
      </c>
      <c r="F36" s="55" t="s">
        <v>39</v>
      </c>
      <c r="G36" s="55">
        <f>G37+G38+G39+G40+G41+G42</f>
        <v>913501.11</v>
      </c>
      <c r="H36" s="55">
        <f>H37+H38+H39+H40+H41+H42</f>
        <v>913501.11</v>
      </c>
      <c r="I36" s="55">
        <f t="shared" si="0"/>
        <v>0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925682</v>
      </c>
      <c r="E37" s="55">
        <v>0</v>
      </c>
      <c r="F37" s="55" t="s">
        <v>39</v>
      </c>
      <c r="G37" s="55">
        <v>703234.59</v>
      </c>
      <c r="H37" s="55">
        <v>703234.59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184432</v>
      </c>
      <c r="E38" s="55">
        <v>0</v>
      </c>
      <c r="F38" s="55" t="s">
        <v>39</v>
      </c>
      <c r="G38" s="55">
        <v>79483.17</v>
      </c>
      <c r="H38" s="55">
        <v>79483.17</v>
      </c>
      <c r="I38" s="55">
        <f t="shared" si="0"/>
        <v>0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182216</v>
      </c>
      <c r="E39" s="55">
        <v>0</v>
      </c>
      <c r="F39" s="55" t="s">
        <v>39</v>
      </c>
      <c r="G39" s="55">
        <v>130783.35</v>
      </c>
      <c r="H39" s="55">
        <v>130783.35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0</v>
      </c>
      <c r="E42" s="55">
        <v>0</v>
      </c>
      <c r="F42" s="55" t="s">
        <v>39</v>
      </c>
      <c r="G42" s="55">
        <v>0</v>
      </c>
      <c r="H42" s="55">
        <v>0</v>
      </c>
      <c r="I42" s="55">
        <f t="shared" si="0"/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660</v>
      </c>
      <c r="E43" s="55">
        <v>0</v>
      </c>
      <c r="F43" s="55" t="str">
        <f>F44</f>
        <v>-</v>
      </c>
      <c r="G43" s="55">
        <f>G44+G45</f>
        <v>660</v>
      </c>
      <c r="H43" s="55">
        <f>H44+H45</f>
        <v>660</v>
      </c>
      <c r="I43" s="55">
        <f t="shared" si="0"/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660</v>
      </c>
      <c r="E45" s="57">
        <v>660</v>
      </c>
      <c r="F45" s="55" t="s">
        <v>39</v>
      </c>
      <c r="G45" s="55">
        <v>660</v>
      </c>
      <c r="H45" s="55">
        <v>660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 aca="true" t="shared" si="1" ref="I53:I86"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t="shared" si="1"/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128983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F91" sqref="F91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3"/>
      <c r="B1" s="13"/>
      <c r="C1" s="13"/>
      <c r="D1" s="13"/>
      <c r="E1" s="13"/>
      <c r="F1" s="94" t="s">
        <v>156</v>
      </c>
      <c r="G1" s="94"/>
      <c r="H1" s="94"/>
      <c r="I1" s="94"/>
    </row>
    <row r="2" spans="1:9" ht="9.75" customHeight="1">
      <c r="A2" s="13"/>
      <c r="B2" s="13"/>
      <c r="C2" s="13"/>
      <c r="D2" s="13"/>
      <c r="E2" s="13"/>
      <c r="F2" s="94" t="s">
        <v>171</v>
      </c>
      <c r="G2" s="94"/>
      <c r="H2" s="94"/>
      <c r="I2" s="94"/>
    </row>
    <row r="3" spans="1:9" ht="10.5" customHeight="1">
      <c r="A3" s="13"/>
      <c r="B3" s="13"/>
      <c r="C3" s="13"/>
      <c r="D3" s="13"/>
      <c r="E3" s="13"/>
      <c r="F3" s="94" t="s">
        <v>172</v>
      </c>
      <c r="G3" s="94"/>
      <c r="H3" s="94"/>
      <c r="I3" s="94"/>
    </row>
    <row r="4" spans="1:9" ht="10.5" customHeight="1">
      <c r="A4" s="13"/>
      <c r="B4" s="13"/>
      <c r="C4" s="13"/>
      <c r="D4" s="13"/>
      <c r="E4" s="13"/>
      <c r="F4" s="94" t="s">
        <v>173</v>
      </c>
      <c r="G4" s="94"/>
      <c r="H4" s="94"/>
      <c r="I4" s="94"/>
    </row>
    <row r="5" spans="1:9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11"/>
      <c r="B7" s="11"/>
      <c r="C7" s="11"/>
      <c r="D7" s="12"/>
      <c r="E7" s="95" t="s">
        <v>191</v>
      </c>
      <c r="F7" s="95"/>
      <c r="G7" s="11"/>
      <c r="H7" s="11"/>
      <c r="I7" s="11"/>
    </row>
    <row r="8" spans="1:9" ht="11.25" customHeight="1">
      <c r="A8" s="11"/>
      <c r="B8" s="11"/>
      <c r="C8" s="11"/>
      <c r="D8" s="12"/>
      <c r="E8" s="16"/>
      <c r="F8" s="11"/>
      <c r="G8" s="11"/>
      <c r="H8" s="11"/>
      <c r="I8" s="17" t="s">
        <v>45</v>
      </c>
    </row>
    <row r="9" spans="1:9" ht="12" customHeight="1">
      <c r="A9" s="53" t="s">
        <v>126</v>
      </c>
      <c r="B9" s="44"/>
      <c r="C9" s="11"/>
      <c r="D9" s="95" t="s">
        <v>174</v>
      </c>
      <c r="E9" s="98"/>
      <c r="F9" s="98"/>
      <c r="G9" s="98"/>
      <c r="H9" s="98"/>
      <c r="I9" s="40">
        <v>23568683</v>
      </c>
    </row>
    <row r="10" spans="1:9" ht="12" customHeight="1">
      <c r="A10" s="52" t="s">
        <v>121</v>
      </c>
      <c r="B10" s="44"/>
      <c r="C10" s="15"/>
      <c r="D10" s="101" t="s">
        <v>175</v>
      </c>
      <c r="E10" s="99"/>
      <c r="F10" s="99"/>
      <c r="G10" s="99"/>
      <c r="H10" s="99"/>
      <c r="I10" s="40">
        <v>3211500000</v>
      </c>
    </row>
    <row r="11" spans="1:9" ht="12" customHeight="1">
      <c r="A11" s="103" t="s">
        <v>122</v>
      </c>
      <c r="B11" s="103"/>
      <c r="C11" s="15"/>
      <c r="D11" s="101" t="s">
        <v>176</v>
      </c>
      <c r="E11" s="102"/>
      <c r="F11" s="102"/>
      <c r="G11" s="102"/>
      <c r="H11" s="102"/>
      <c r="I11" s="40">
        <v>420</v>
      </c>
    </row>
    <row r="12" spans="1:9" ht="11.25" customHeight="1">
      <c r="A12" s="52" t="s">
        <v>123</v>
      </c>
      <c r="B12" s="44"/>
      <c r="C12" s="44"/>
      <c r="D12" s="44"/>
      <c r="E12" s="44"/>
      <c r="F12" s="104"/>
      <c r="G12" s="104"/>
      <c r="H12" s="104"/>
      <c r="I12" s="104"/>
    </row>
    <row r="13" spans="1:9" ht="11.25" customHeight="1">
      <c r="A13" s="52" t="s">
        <v>124</v>
      </c>
      <c r="B13" s="52"/>
      <c r="C13" s="52"/>
      <c r="D13" s="52"/>
      <c r="E13" s="52"/>
      <c r="F13" s="107"/>
      <c r="G13" s="107"/>
      <c r="H13" s="107"/>
      <c r="I13" s="107"/>
    </row>
    <row r="14" spans="1:9" ht="11.25" customHeight="1">
      <c r="A14" s="103" t="s">
        <v>125</v>
      </c>
      <c r="B14" s="103"/>
      <c r="C14" s="103"/>
      <c r="D14" s="103"/>
      <c r="E14" s="103"/>
      <c r="F14" s="106" t="s">
        <v>183</v>
      </c>
      <c r="G14" s="106"/>
      <c r="H14" s="106"/>
      <c r="I14" s="106"/>
    </row>
    <row r="15" spans="1:9" ht="11.25" customHeight="1">
      <c r="A15" s="103" t="s">
        <v>127</v>
      </c>
      <c r="B15" s="103"/>
      <c r="C15" s="103"/>
      <c r="D15" s="103"/>
      <c r="E15" s="103"/>
      <c r="F15" s="105"/>
      <c r="G15" s="105"/>
      <c r="H15" s="105"/>
      <c r="I15" s="105"/>
    </row>
    <row r="16" spans="1:9" ht="10.5" customHeight="1">
      <c r="A16" s="103" t="s">
        <v>128</v>
      </c>
      <c r="B16" s="103"/>
      <c r="C16" s="103"/>
      <c r="D16" s="103"/>
      <c r="E16" s="103"/>
      <c r="F16" s="105"/>
      <c r="G16" s="105"/>
      <c r="H16" s="105"/>
      <c r="I16" s="105"/>
    </row>
    <row r="17" spans="1:9" ht="12" customHeight="1">
      <c r="A17" s="103" t="s">
        <v>159</v>
      </c>
      <c r="B17" s="103"/>
      <c r="C17" s="103"/>
      <c r="D17" s="103"/>
      <c r="E17" s="103"/>
      <c r="F17" s="109" t="s">
        <v>184</v>
      </c>
      <c r="G17" s="109"/>
      <c r="H17" s="109"/>
      <c r="I17" s="109"/>
    </row>
    <row r="18" spans="1:9" ht="11.25" customHeight="1">
      <c r="A18" s="44" t="s">
        <v>181</v>
      </c>
      <c r="B18" s="44"/>
      <c r="C18" s="44"/>
      <c r="D18" s="44"/>
      <c r="E18" s="44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30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0" t="s">
        <v>46</v>
      </c>
      <c r="D22" s="55">
        <f>D23+D60+D80+D85+D88</f>
        <v>41130908</v>
      </c>
      <c r="E22" s="55">
        <v>31749826</v>
      </c>
      <c r="F22" s="55" t="s">
        <v>39</v>
      </c>
      <c r="G22" s="55">
        <f>G23+G60+G80+G85+G88</f>
        <v>27465620.869999997</v>
      </c>
      <c r="H22" s="55">
        <f>H23+H60+H80+H85+H88</f>
        <v>27464208.43</v>
      </c>
      <c r="I22" s="55">
        <f>G22-H22</f>
        <v>1412.4399999976158</v>
      </c>
    </row>
    <row r="23" spans="1:9" ht="11.25" customHeight="1">
      <c r="A23" s="4" t="s">
        <v>108</v>
      </c>
      <c r="B23" s="8">
        <v>2000</v>
      </c>
      <c r="C23" s="20" t="s">
        <v>47</v>
      </c>
      <c r="D23" s="55">
        <f>D24+D29+D46+D49+D55+D59</f>
        <v>41130908</v>
      </c>
      <c r="E23" s="55">
        <v>0</v>
      </c>
      <c r="F23" s="55" t="s">
        <v>39</v>
      </c>
      <c r="G23" s="55">
        <f>G24+G29+G46+G49+G55+G59</f>
        <v>27465620.869999997</v>
      </c>
      <c r="H23" s="55">
        <f>H24+H29+H46+H49+H55+H59</f>
        <v>27464208.43</v>
      </c>
      <c r="I23" s="55">
        <f aca="true" t="shared" si="0" ref="I23:I50">G23-H23</f>
        <v>1412.4399999976158</v>
      </c>
    </row>
    <row r="24" spans="1:9" ht="11.25" customHeight="1">
      <c r="A24" s="9" t="s">
        <v>109</v>
      </c>
      <c r="B24" s="8">
        <v>2100</v>
      </c>
      <c r="C24" s="20" t="s">
        <v>48</v>
      </c>
      <c r="D24" s="55">
        <f>D25+D28</f>
        <v>30131800</v>
      </c>
      <c r="E24" s="55">
        <v>0</v>
      </c>
      <c r="F24" s="55" t="s">
        <v>39</v>
      </c>
      <c r="G24" s="55">
        <f>G25+G28</f>
        <v>20027393.09</v>
      </c>
      <c r="H24" s="55">
        <f>H25+H28</f>
        <v>20026125.93</v>
      </c>
      <c r="I24" s="55">
        <f t="shared" si="0"/>
        <v>1267.160000000149</v>
      </c>
    </row>
    <row r="25" spans="1:9" ht="11.25" customHeight="1">
      <c r="A25" s="23" t="s">
        <v>94</v>
      </c>
      <c r="B25" s="24">
        <v>2110</v>
      </c>
      <c r="C25" s="22" t="s">
        <v>49</v>
      </c>
      <c r="D25" s="55">
        <f>D26+D27</f>
        <v>24698200</v>
      </c>
      <c r="E25" s="55">
        <v>18848200</v>
      </c>
      <c r="F25" s="55" t="s">
        <v>39</v>
      </c>
      <c r="G25" s="55">
        <f>G26+G27</f>
        <v>16407098.43</v>
      </c>
      <c r="H25" s="55">
        <f>H26+H27</f>
        <v>16405831.27</v>
      </c>
      <c r="I25" s="55">
        <f t="shared" si="0"/>
        <v>1267.160000000149</v>
      </c>
    </row>
    <row r="26" spans="1:9" ht="10.5" customHeight="1">
      <c r="A26" s="4" t="s">
        <v>7</v>
      </c>
      <c r="B26" s="3">
        <v>2111</v>
      </c>
      <c r="C26" s="21" t="s">
        <v>50</v>
      </c>
      <c r="D26" s="55">
        <v>24698200</v>
      </c>
      <c r="E26" s="55">
        <v>0</v>
      </c>
      <c r="F26" s="55" t="s">
        <v>39</v>
      </c>
      <c r="G26" s="55">
        <v>16407098.43</v>
      </c>
      <c r="H26" s="55">
        <v>16405831.27</v>
      </c>
      <c r="I26" s="55">
        <f t="shared" si="0"/>
        <v>1267.160000000149</v>
      </c>
    </row>
    <row r="27" spans="1:9" ht="11.25" customHeight="1">
      <c r="A27" s="4" t="s">
        <v>110</v>
      </c>
      <c r="B27" s="3">
        <v>2112</v>
      </c>
      <c r="C27" s="21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3" t="s">
        <v>84</v>
      </c>
      <c r="B28" s="24">
        <v>2120</v>
      </c>
      <c r="C28" s="22" t="s">
        <v>52</v>
      </c>
      <c r="D28" s="55">
        <v>5433600</v>
      </c>
      <c r="E28" s="55">
        <v>4146600</v>
      </c>
      <c r="F28" s="55" t="s">
        <v>39</v>
      </c>
      <c r="G28" s="55">
        <v>3620294.66</v>
      </c>
      <c r="H28" s="55">
        <v>3620294.66</v>
      </c>
      <c r="I28" s="55">
        <f t="shared" si="0"/>
        <v>0</v>
      </c>
    </row>
    <row r="29" spans="1:9" ht="11.25" customHeight="1">
      <c r="A29" s="9" t="s">
        <v>85</v>
      </c>
      <c r="B29" s="8">
        <v>2200</v>
      </c>
      <c r="C29" s="20" t="s">
        <v>53</v>
      </c>
      <c r="D29" s="55">
        <f>D30+D31+D32+D33+D34+D35+D36+D43</f>
        <v>10999108</v>
      </c>
      <c r="E29" s="55">
        <v>0</v>
      </c>
      <c r="F29" s="55" t="s">
        <v>39</v>
      </c>
      <c r="G29" s="55">
        <f>G30+G31+G32+G33+G34+G35+G36+G43</f>
        <v>7438227.779999999</v>
      </c>
      <c r="H29" s="55">
        <f>H30+H31+H32+H33+H34+H35+H36+H43</f>
        <v>7438082.5</v>
      </c>
      <c r="I29" s="55">
        <f t="shared" si="0"/>
        <v>145.27999999932945</v>
      </c>
    </row>
    <row r="30" spans="1:9" ht="11.25" customHeight="1">
      <c r="A30" s="23" t="s">
        <v>95</v>
      </c>
      <c r="B30" s="24">
        <v>2210</v>
      </c>
      <c r="C30" s="22" t="s">
        <v>54</v>
      </c>
      <c r="D30" s="55">
        <v>696579</v>
      </c>
      <c r="E30" s="55">
        <v>0</v>
      </c>
      <c r="F30" s="55" t="s">
        <v>39</v>
      </c>
      <c r="G30" s="55">
        <v>294020.56</v>
      </c>
      <c r="H30" s="55">
        <v>294020.56</v>
      </c>
      <c r="I30" s="55">
        <f t="shared" si="0"/>
        <v>0</v>
      </c>
    </row>
    <row r="31" spans="1:9" ht="11.25" customHeight="1">
      <c r="A31" s="23" t="s">
        <v>8</v>
      </c>
      <c r="B31" s="24">
        <v>2220</v>
      </c>
      <c r="C31" s="22" t="s">
        <v>55</v>
      </c>
      <c r="D31" s="55">
        <v>21000</v>
      </c>
      <c r="E31" s="55">
        <v>21000</v>
      </c>
      <c r="F31" s="55" t="s">
        <v>39</v>
      </c>
      <c r="G31" s="55">
        <v>0</v>
      </c>
      <c r="H31" s="55">
        <v>0</v>
      </c>
      <c r="I31" s="55">
        <f t="shared" si="0"/>
        <v>0</v>
      </c>
    </row>
    <row r="32" spans="1:9" ht="11.25" customHeight="1">
      <c r="A32" s="23" t="s">
        <v>9</v>
      </c>
      <c r="B32" s="24">
        <v>2230</v>
      </c>
      <c r="C32" s="25">
        <v>110</v>
      </c>
      <c r="D32" s="55">
        <v>2612116</v>
      </c>
      <c r="E32" s="55">
        <v>1863116</v>
      </c>
      <c r="F32" s="55" t="s">
        <v>39</v>
      </c>
      <c r="G32" s="55">
        <v>1255207.57</v>
      </c>
      <c r="H32" s="55">
        <v>1255207.57</v>
      </c>
      <c r="I32" s="55">
        <f t="shared" si="0"/>
        <v>0</v>
      </c>
    </row>
    <row r="33" spans="1:9" ht="11.25" customHeight="1">
      <c r="A33" s="23" t="s">
        <v>67</v>
      </c>
      <c r="B33" s="24">
        <v>2240</v>
      </c>
      <c r="C33" s="25">
        <v>120</v>
      </c>
      <c r="D33" s="55">
        <v>762463</v>
      </c>
      <c r="E33" s="55">
        <v>0</v>
      </c>
      <c r="F33" s="55" t="s">
        <v>39</v>
      </c>
      <c r="G33" s="55">
        <v>449281.9</v>
      </c>
      <c r="H33" s="55">
        <v>449250.92</v>
      </c>
      <c r="I33" s="55">
        <f t="shared" si="0"/>
        <v>30.98000000003958</v>
      </c>
    </row>
    <row r="34" spans="1:9" ht="11.25" customHeight="1">
      <c r="A34" s="23" t="s">
        <v>10</v>
      </c>
      <c r="B34" s="24">
        <v>2250</v>
      </c>
      <c r="C34" s="25">
        <v>130</v>
      </c>
      <c r="D34" s="55">
        <v>8450</v>
      </c>
      <c r="E34" s="55">
        <v>0</v>
      </c>
      <c r="F34" s="55" t="s">
        <v>39</v>
      </c>
      <c r="G34" s="55">
        <v>8426.81</v>
      </c>
      <c r="H34" s="55">
        <v>8426.81</v>
      </c>
      <c r="I34" s="55">
        <f t="shared" si="0"/>
        <v>0</v>
      </c>
    </row>
    <row r="35" spans="1:9" ht="11.25" customHeight="1">
      <c r="A35" s="23" t="s">
        <v>86</v>
      </c>
      <c r="B35" s="24">
        <v>2260</v>
      </c>
      <c r="C35" s="25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3" t="s">
        <v>11</v>
      </c>
      <c r="B36" s="24">
        <v>2270</v>
      </c>
      <c r="C36" s="25">
        <v>150</v>
      </c>
      <c r="D36" s="55">
        <f>D37+D38+D39+D40+D41+D42</f>
        <v>6895200</v>
      </c>
      <c r="E36" s="55">
        <v>5567459</v>
      </c>
      <c r="F36" s="55" t="s">
        <v>39</v>
      </c>
      <c r="G36" s="55">
        <f>G37+G38+G39+G40+G41+G42</f>
        <v>5427990.9399999995</v>
      </c>
      <c r="H36" s="55">
        <f>H37+H38+H39+H40+H41+H42</f>
        <v>5427876.64</v>
      </c>
      <c r="I36" s="55">
        <f>G36-H36</f>
        <v>114.29999999981374</v>
      </c>
    </row>
    <row r="37" spans="1:9" ht="11.25" customHeight="1">
      <c r="A37" s="4" t="s">
        <v>12</v>
      </c>
      <c r="B37" s="3">
        <v>2271</v>
      </c>
      <c r="C37" s="19">
        <v>160</v>
      </c>
      <c r="D37" s="55">
        <v>4800953</v>
      </c>
      <c r="E37" s="55">
        <v>0</v>
      </c>
      <c r="F37" s="55" t="s">
        <v>39</v>
      </c>
      <c r="G37" s="55">
        <v>4227415.43</v>
      </c>
      <c r="H37" s="55">
        <v>4227415.43</v>
      </c>
      <c r="I37" s="55">
        <f t="shared" si="0"/>
        <v>0</v>
      </c>
    </row>
    <row r="38" spans="1:9" ht="11.25" customHeight="1">
      <c r="A38" s="4" t="s">
        <v>13</v>
      </c>
      <c r="B38" s="3">
        <v>2272</v>
      </c>
      <c r="C38" s="19">
        <v>170</v>
      </c>
      <c r="D38" s="55">
        <v>679139</v>
      </c>
      <c r="E38" s="55">
        <v>0</v>
      </c>
      <c r="F38" s="55" t="s">
        <v>39</v>
      </c>
      <c r="G38" s="55">
        <v>446556.66</v>
      </c>
      <c r="H38" s="55">
        <v>446442.36</v>
      </c>
      <c r="I38" s="55">
        <f t="shared" si="0"/>
        <v>114.29999999998836</v>
      </c>
    </row>
    <row r="39" spans="1:9" ht="11.25" customHeight="1">
      <c r="A39" s="4" t="s">
        <v>14</v>
      </c>
      <c r="B39" s="3">
        <v>2273</v>
      </c>
      <c r="C39" s="19">
        <v>180</v>
      </c>
      <c r="D39" s="55">
        <v>1110673</v>
      </c>
      <c r="E39" s="55">
        <v>0</v>
      </c>
      <c r="F39" s="55" t="s">
        <v>39</v>
      </c>
      <c r="G39" s="55">
        <v>754018.85</v>
      </c>
      <c r="H39" s="55">
        <v>754018.85</v>
      </c>
      <c r="I39" s="55">
        <f t="shared" si="0"/>
        <v>0</v>
      </c>
    </row>
    <row r="40" spans="1:9" ht="11.25" customHeight="1">
      <c r="A40" s="4" t="s">
        <v>15</v>
      </c>
      <c r="B40" s="3">
        <v>2274</v>
      </c>
      <c r="C40" s="19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19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>G41-H41</f>
        <v>0</v>
      </c>
    </row>
    <row r="42" spans="1:9" ht="11.25" customHeight="1">
      <c r="A42" s="4" t="s">
        <v>134</v>
      </c>
      <c r="B42" s="3">
        <v>2276</v>
      </c>
      <c r="C42" s="19">
        <v>210</v>
      </c>
      <c r="D42" s="55">
        <v>304435</v>
      </c>
      <c r="E42" s="55">
        <v>0</v>
      </c>
      <c r="F42" s="55" t="s">
        <v>39</v>
      </c>
      <c r="G42" s="55">
        <v>0</v>
      </c>
      <c r="H42" s="55">
        <v>0</v>
      </c>
      <c r="I42" s="55">
        <f>G42-H42</f>
        <v>0</v>
      </c>
    </row>
    <row r="43" spans="1:9" ht="11.25" customHeight="1">
      <c r="A43" s="23" t="s">
        <v>96</v>
      </c>
      <c r="B43" s="24">
        <v>2280</v>
      </c>
      <c r="C43" s="25">
        <v>220</v>
      </c>
      <c r="D43" s="55">
        <f>D44+D45</f>
        <v>3300</v>
      </c>
      <c r="E43" s="55">
        <v>0</v>
      </c>
      <c r="F43" s="55" t="str">
        <f>F44</f>
        <v>-</v>
      </c>
      <c r="G43" s="55">
        <f>G44+G45</f>
        <v>3300</v>
      </c>
      <c r="H43" s="55">
        <f>H44+H45</f>
        <v>3300</v>
      </c>
      <c r="I43" s="55">
        <f>G43-H43</f>
        <v>0</v>
      </c>
    </row>
    <row r="44" spans="1:9" ht="11.25" customHeight="1">
      <c r="A44" s="4" t="s">
        <v>97</v>
      </c>
      <c r="B44" s="3">
        <v>2281</v>
      </c>
      <c r="C44" s="19">
        <v>230</v>
      </c>
      <c r="D44" s="55">
        <v>0</v>
      </c>
      <c r="E44" s="57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98</v>
      </c>
      <c r="B45" s="3">
        <v>2282</v>
      </c>
      <c r="C45" s="18">
        <v>240</v>
      </c>
      <c r="D45" s="55">
        <v>3300</v>
      </c>
      <c r="E45" s="57">
        <v>3300</v>
      </c>
      <c r="F45" s="55" t="s">
        <v>39</v>
      </c>
      <c r="G45" s="55">
        <v>3300</v>
      </c>
      <c r="H45" s="55">
        <v>3300</v>
      </c>
      <c r="I45" s="55">
        <f t="shared" si="0"/>
        <v>0</v>
      </c>
    </row>
    <row r="46" spans="1:9" ht="11.25" customHeight="1">
      <c r="A46" s="9" t="s">
        <v>111</v>
      </c>
      <c r="B46" s="8">
        <v>2400</v>
      </c>
      <c r="C46" s="27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3" t="s">
        <v>112</v>
      </c>
      <c r="B47" s="24">
        <v>2410</v>
      </c>
      <c r="C47" s="26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3" t="s">
        <v>113</v>
      </c>
      <c r="B48" s="24">
        <v>2420</v>
      </c>
      <c r="C48" s="26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89</v>
      </c>
      <c r="B49" s="8">
        <v>2600</v>
      </c>
      <c r="C49" s="27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3" t="s">
        <v>100</v>
      </c>
      <c r="B50" s="24">
        <v>2610</v>
      </c>
      <c r="C50" s="26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1.25" customHeight="1">
      <c r="A51" s="111" t="s">
        <v>161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3" t="s">
        <v>101</v>
      </c>
      <c r="B53" s="24">
        <v>2620</v>
      </c>
      <c r="C53" s="24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>G53-H53</f>
        <v>0</v>
      </c>
    </row>
    <row r="54" spans="1:9" ht="11.25" customHeight="1">
      <c r="A54" s="23" t="s">
        <v>99</v>
      </c>
      <c r="B54" s="24">
        <v>2630</v>
      </c>
      <c r="C54" s="26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aca="true" t="shared" si="1" ref="I54:I86">G54-H54</f>
        <v>0</v>
      </c>
    </row>
    <row r="55" spans="1:9" ht="11.25" customHeight="1">
      <c r="A55" s="9" t="s">
        <v>87</v>
      </c>
      <c r="B55" s="8">
        <v>2700</v>
      </c>
      <c r="C55" s="27">
        <v>320</v>
      </c>
      <c r="D55" s="55">
        <f>D56+D57+D58</f>
        <v>0</v>
      </c>
      <c r="E55" s="55">
        <v>0</v>
      </c>
      <c r="F55" s="55" t="s">
        <v>39</v>
      </c>
      <c r="G55" s="55">
        <f>G56+G57+G58</f>
        <v>0</v>
      </c>
      <c r="H55" s="55">
        <f>H56+H57+H58</f>
        <v>0</v>
      </c>
      <c r="I55" s="55">
        <f t="shared" si="1"/>
        <v>0</v>
      </c>
    </row>
    <row r="56" spans="1:9" ht="11.25" customHeight="1">
      <c r="A56" s="23" t="s">
        <v>17</v>
      </c>
      <c r="B56" s="24">
        <v>2710</v>
      </c>
      <c r="C56" s="26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3" t="s">
        <v>18</v>
      </c>
      <c r="B57" s="24">
        <v>2720</v>
      </c>
      <c r="C57" s="26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3" t="s">
        <v>88</v>
      </c>
      <c r="B58" s="24">
        <v>2730</v>
      </c>
      <c r="C58" s="26">
        <v>350</v>
      </c>
      <c r="D58" s="55">
        <v>0</v>
      </c>
      <c r="E58" s="55">
        <v>0</v>
      </c>
      <c r="F58" s="55" t="s">
        <v>39</v>
      </c>
      <c r="G58" s="55">
        <v>0</v>
      </c>
      <c r="H58" s="55">
        <v>0</v>
      </c>
      <c r="I58" s="55">
        <f t="shared" si="1"/>
        <v>0</v>
      </c>
    </row>
    <row r="59" spans="1:9" ht="11.25" customHeight="1">
      <c r="A59" s="9" t="s">
        <v>90</v>
      </c>
      <c r="B59" s="8">
        <v>2800</v>
      </c>
      <c r="C59" s="27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7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1.25" customHeight="1">
      <c r="A61" s="9" t="s">
        <v>20</v>
      </c>
      <c r="B61" s="8">
        <v>3100</v>
      </c>
      <c r="C61" s="27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3" t="s">
        <v>21</v>
      </c>
      <c r="B62" s="24">
        <v>3110</v>
      </c>
      <c r="C62" s="26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3" t="s">
        <v>22</v>
      </c>
      <c r="B63" s="24">
        <v>3120</v>
      </c>
      <c r="C63" s="26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91</v>
      </c>
      <c r="B64" s="3">
        <v>3121</v>
      </c>
      <c r="C64" s="18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2" customHeight="1">
      <c r="A65" s="4" t="s">
        <v>114</v>
      </c>
      <c r="B65" s="3">
        <v>3122</v>
      </c>
      <c r="C65" s="18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3" t="s">
        <v>23</v>
      </c>
      <c r="B66" s="24">
        <v>3130</v>
      </c>
      <c r="C66" s="26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102</v>
      </c>
      <c r="B67" s="3">
        <v>3131</v>
      </c>
      <c r="C67" s="18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8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3" t="s">
        <v>25</v>
      </c>
      <c r="B69" s="24">
        <v>3140</v>
      </c>
      <c r="C69" s="26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92</v>
      </c>
      <c r="B70" s="3">
        <v>3141</v>
      </c>
      <c r="C70" s="18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93</v>
      </c>
      <c r="B71" s="3">
        <v>3142</v>
      </c>
      <c r="C71" s="18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8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3" t="s">
        <v>27</v>
      </c>
      <c r="B73" s="24">
        <v>3150</v>
      </c>
      <c r="C73" s="26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3" t="s">
        <v>28</v>
      </c>
      <c r="B74" s="24">
        <v>3160</v>
      </c>
      <c r="C74" s="26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7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3" t="s">
        <v>30</v>
      </c>
      <c r="B76" s="24">
        <v>3210</v>
      </c>
      <c r="C76" s="26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3" t="s">
        <v>31</v>
      </c>
      <c r="B77" s="24">
        <v>3220</v>
      </c>
      <c r="C77" s="26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3" t="s">
        <v>103</v>
      </c>
      <c r="B78" s="24">
        <v>3230</v>
      </c>
      <c r="C78" s="26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3" t="s">
        <v>32</v>
      </c>
      <c r="B79" s="24">
        <v>3240</v>
      </c>
      <c r="C79" s="26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68</v>
      </c>
      <c r="B80" s="8">
        <v>4100</v>
      </c>
      <c r="C80" s="27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3" t="s">
        <v>33</v>
      </c>
      <c r="B81" s="24">
        <v>4110</v>
      </c>
      <c r="C81" s="26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8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104</v>
      </c>
      <c r="B83" s="3">
        <v>4112</v>
      </c>
      <c r="C83" s="18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8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69</v>
      </c>
      <c r="B85" s="8">
        <v>4200</v>
      </c>
      <c r="C85" s="27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3" t="s">
        <v>36</v>
      </c>
      <c r="B86" s="24">
        <v>4210</v>
      </c>
      <c r="C86" s="26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8">
        <v>640</v>
      </c>
      <c r="D87" s="56" t="s">
        <v>37</v>
      </c>
      <c r="E87" s="55">
        <f>E22-E25-E28-E31-E32-E36-E44-E45-E55</f>
        <v>1300151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8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2.75">
      <c r="A89" s="36" t="s">
        <v>79</v>
      </c>
    </row>
    <row r="90" spans="1:9" ht="12.7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2.75">
      <c r="A91" s="114"/>
      <c r="B91" s="114"/>
      <c r="C91" s="114"/>
      <c r="D91" s="114"/>
    </row>
    <row r="92" spans="1:9" ht="12.75">
      <c r="A92" s="110" t="s">
        <v>155</v>
      </c>
      <c r="B92" s="110"/>
      <c r="C92" s="110"/>
      <c r="D92" s="110"/>
      <c r="E92" s="62"/>
      <c r="F92" s="2"/>
      <c r="G92" s="1"/>
      <c r="H92" s="54" t="s">
        <v>154</v>
      </c>
      <c r="I92" s="14"/>
    </row>
    <row r="93" spans="1:9" ht="12.75">
      <c r="A93" s="60"/>
      <c r="B93" s="60"/>
      <c r="C93" s="60"/>
      <c r="D93" s="60"/>
      <c r="E93" s="100" t="s">
        <v>129</v>
      </c>
      <c r="F93" s="100"/>
      <c r="G93" s="1"/>
      <c r="H93" s="92" t="s">
        <v>130</v>
      </c>
      <c r="I93" s="43"/>
    </row>
    <row r="94" spans="1:9" ht="25.5" customHeight="1">
      <c r="A94" s="37" t="s">
        <v>160</v>
      </c>
      <c r="B94" s="37"/>
      <c r="E94" s="2"/>
      <c r="F94" s="2"/>
      <c r="H94" s="93" t="s">
        <v>38</v>
      </c>
      <c r="I94" s="14"/>
    </row>
    <row r="95" spans="1:9" ht="16.5" customHeight="1">
      <c r="A95" s="7"/>
      <c r="E95" s="100" t="s">
        <v>129</v>
      </c>
      <c r="F95" s="100"/>
      <c r="G95" s="29"/>
      <c r="H95" s="42" t="s">
        <v>130</v>
      </c>
      <c r="I95" s="43"/>
    </row>
    <row r="96" spans="1:8" ht="12.75">
      <c r="A96" s="28" t="s">
        <v>193</v>
      </c>
      <c r="G96" s="29"/>
      <c r="H96" s="29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  <row r="99" ht="12.75">
      <c r="A99" s="37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4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186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612083.2</v>
      </c>
      <c r="E26" s="85">
        <v>6985.83</v>
      </c>
      <c r="F26" s="85" t="s">
        <v>39</v>
      </c>
      <c r="G26" s="85" t="s">
        <v>39</v>
      </c>
      <c r="H26" s="85" t="s">
        <v>39</v>
      </c>
      <c r="I26" s="85">
        <f>I27+I28+I29+I30</f>
        <v>233379.04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188.81999999997788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607464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228541.9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3280.2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3280.2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142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71.94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1197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1485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612083.2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240176.05000000002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612083.2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240176.05000000002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612059.2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240176.05000000002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4477.2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4477.2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118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607464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235698.85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24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0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3"/>
      <c r="B1" s="13"/>
      <c r="C1" s="13"/>
      <c r="D1" s="13"/>
      <c r="E1" s="13"/>
      <c r="F1" s="13"/>
      <c r="G1" s="13"/>
      <c r="H1" s="13"/>
      <c r="I1" s="13"/>
      <c r="J1" s="141" t="s">
        <v>168</v>
      </c>
      <c r="K1" s="141"/>
      <c r="L1" s="141"/>
      <c r="M1" s="141"/>
      <c r="N1" s="141"/>
      <c r="O1" s="141"/>
    </row>
    <row r="2" spans="1:15" ht="9.75" customHeight="1">
      <c r="A2" s="13"/>
      <c r="B2" s="13"/>
      <c r="C2" s="13"/>
      <c r="D2" s="13"/>
      <c r="E2" s="13"/>
      <c r="F2" s="13"/>
      <c r="G2" s="13"/>
      <c r="H2" s="13"/>
      <c r="I2" s="13"/>
      <c r="J2" s="141" t="s">
        <v>157</v>
      </c>
      <c r="K2" s="141"/>
      <c r="L2" s="141"/>
      <c r="M2" s="141"/>
      <c r="N2" s="141"/>
      <c r="O2" s="141"/>
    </row>
    <row r="3" spans="1:15" ht="9.75" customHeight="1">
      <c r="A3" s="13"/>
      <c r="B3" s="13"/>
      <c r="C3" s="13"/>
      <c r="D3" s="13"/>
      <c r="E3" s="13"/>
      <c r="F3" s="13"/>
      <c r="G3" s="13"/>
      <c r="H3" s="13"/>
      <c r="I3" s="13"/>
      <c r="J3" s="141" t="s">
        <v>169</v>
      </c>
      <c r="K3" s="141"/>
      <c r="L3" s="141"/>
      <c r="M3" s="141"/>
      <c r="N3" s="141"/>
      <c r="O3" s="141"/>
    </row>
    <row r="4" spans="1:15" ht="9.75" customHeight="1">
      <c r="A4" s="13"/>
      <c r="B4" s="13"/>
      <c r="C4" s="13"/>
      <c r="D4" s="13"/>
      <c r="E4" s="13"/>
      <c r="F4" s="13"/>
      <c r="G4" s="13"/>
      <c r="H4" s="13"/>
      <c r="I4" s="13"/>
      <c r="J4" s="141" t="s">
        <v>158</v>
      </c>
      <c r="K4" s="141"/>
      <c r="L4" s="141"/>
      <c r="M4" s="141"/>
      <c r="N4" s="141"/>
      <c r="O4" s="141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31"/>
      <c r="B8" s="31"/>
      <c r="C8" s="31"/>
      <c r="D8" s="32"/>
      <c r="E8" s="31"/>
      <c r="F8" s="143" t="s">
        <v>191</v>
      </c>
      <c r="G8" s="143"/>
      <c r="H8" s="143"/>
      <c r="I8" s="69"/>
      <c r="J8" s="31"/>
      <c r="K8" s="31"/>
      <c r="L8" s="31"/>
      <c r="M8" s="31"/>
      <c r="N8" s="142" t="s">
        <v>45</v>
      </c>
      <c r="O8" s="142"/>
    </row>
    <row r="9" spans="1:14" ht="1.5" customHeight="1">
      <c r="A9" s="31"/>
      <c r="B9" s="31"/>
      <c r="C9" s="31"/>
      <c r="D9" s="32"/>
      <c r="E9" s="32"/>
      <c r="F9" s="32"/>
      <c r="G9" s="32"/>
      <c r="H9" s="32"/>
      <c r="I9" s="31"/>
      <c r="J9" s="31"/>
      <c r="K9" s="31"/>
      <c r="L9" s="31"/>
      <c r="M9" s="31"/>
      <c r="N9" s="15"/>
    </row>
    <row r="10" spans="1:15" ht="11.25" customHeight="1">
      <c r="A10" s="53" t="s">
        <v>126</v>
      </c>
      <c r="B10" s="44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5">
        <v>23568683</v>
      </c>
      <c r="O10" s="115"/>
    </row>
    <row r="11" spans="1:15" ht="11.25" customHeight="1">
      <c r="A11" s="52" t="s">
        <v>121</v>
      </c>
      <c r="B11" s="44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5">
        <v>3211500000</v>
      </c>
      <c r="O11" s="115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5">
        <v>420</v>
      </c>
      <c r="O12" s="115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6" t="s">
        <v>183</v>
      </c>
      <c r="J15" s="106"/>
      <c r="K15" s="106"/>
      <c r="L15" s="106"/>
      <c r="M15" s="106"/>
      <c r="N15" s="106"/>
      <c r="O15" s="106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22"/>
      <c r="J16" s="122"/>
      <c r="K16" s="122"/>
      <c r="L16" s="122"/>
      <c r="M16" s="122"/>
      <c r="N16" s="122"/>
      <c r="O16" s="122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5"/>
      <c r="J17" s="105"/>
      <c r="K17" s="105"/>
      <c r="L17" s="105"/>
      <c r="M17" s="105"/>
      <c r="N17" s="105"/>
      <c r="O17" s="105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9" t="s">
        <v>185</v>
      </c>
      <c r="J18" s="109"/>
      <c r="K18" s="109"/>
      <c r="L18" s="109"/>
      <c r="M18" s="109"/>
      <c r="N18" s="109"/>
      <c r="O18" s="109"/>
    </row>
    <row r="19" spans="1:14" ht="10.5" customHeight="1">
      <c r="A19" s="44" t="s">
        <v>182</v>
      </c>
      <c r="B19" s="44"/>
      <c r="C19" s="44"/>
      <c r="D19" s="44"/>
      <c r="E19" s="44"/>
      <c r="F19" s="44"/>
      <c r="G19" s="44"/>
      <c r="H19" s="44"/>
      <c r="I19" s="121"/>
      <c r="J19" s="121"/>
      <c r="K19" s="121"/>
      <c r="L19" s="121"/>
      <c r="M19" s="121"/>
      <c r="N19" s="12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31" t="s">
        <v>6</v>
      </c>
      <c r="B21" s="134" t="s">
        <v>40</v>
      </c>
      <c r="C21" s="134" t="s">
        <v>41</v>
      </c>
      <c r="D21" s="134" t="s">
        <v>71</v>
      </c>
      <c r="E21" s="123" t="s">
        <v>72</v>
      </c>
      <c r="F21" s="124"/>
      <c r="G21" s="125" t="s">
        <v>151</v>
      </c>
      <c r="H21" s="125" t="s">
        <v>58</v>
      </c>
      <c r="I21" s="125" t="s">
        <v>78</v>
      </c>
      <c r="J21" s="123" t="s">
        <v>106</v>
      </c>
      <c r="K21" s="137"/>
      <c r="L21" s="137"/>
      <c r="M21" s="124"/>
      <c r="N21" s="123" t="s">
        <v>75</v>
      </c>
      <c r="O21" s="124"/>
    </row>
    <row r="22" spans="1:15" ht="10.5" customHeight="1">
      <c r="A22" s="132"/>
      <c r="B22" s="135"/>
      <c r="C22" s="135"/>
      <c r="D22" s="135"/>
      <c r="E22" s="128" t="s">
        <v>59</v>
      </c>
      <c r="F22" s="125" t="s">
        <v>142</v>
      </c>
      <c r="G22" s="126"/>
      <c r="H22" s="126"/>
      <c r="I22" s="126"/>
      <c r="J22" s="128" t="s">
        <v>59</v>
      </c>
      <c r="K22" s="138" t="s">
        <v>141</v>
      </c>
      <c r="L22" s="139"/>
      <c r="M22" s="140"/>
      <c r="N22" s="128" t="s">
        <v>59</v>
      </c>
      <c r="O22" s="125" t="s">
        <v>142</v>
      </c>
    </row>
    <row r="23" spans="1:15" ht="27.75" customHeight="1">
      <c r="A23" s="132"/>
      <c r="B23" s="135"/>
      <c r="C23" s="135"/>
      <c r="D23" s="135"/>
      <c r="E23" s="129"/>
      <c r="F23" s="126"/>
      <c r="G23" s="126"/>
      <c r="H23" s="126"/>
      <c r="I23" s="126"/>
      <c r="J23" s="129"/>
      <c r="K23" s="125" t="s">
        <v>150</v>
      </c>
      <c r="L23" s="123" t="s">
        <v>143</v>
      </c>
      <c r="M23" s="124"/>
      <c r="N23" s="129"/>
      <c r="O23" s="126"/>
    </row>
    <row r="24" spans="1:15" ht="75.75" customHeight="1">
      <c r="A24" s="133"/>
      <c r="B24" s="136"/>
      <c r="C24" s="136"/>
      <c r="D24" s="136"/>
      <c r="E24" s="130"/>
      <c r="F24" s="127"/>
      <c r="G24" s="127"/>
      <c r="H24" s="127"/>
      <c r="I24" s="127"/>
      <c r="J24" s="130"/>
      <c r="K24" s="127"/>
      <c r="L24" s="74" t="s">
        <v>59</v>
      </c>
      <c r="M24" s="72" t="s">
        <v>144</v>
      </c>
      <c r="N24" s="130"/>
      <c r="O24" s="127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1">
        <v>15</v>
      </c>
    </row>
    <row r="26" spans="1:15" ht="10.5" customHeight="1">
      <c r="A26" s="76" t="s">
        <v>60</v>
      </c>
      <c r="B26" s="34" t="s">
        <v>37</v>
      </c>
      <c r="C26" s="20" t="s">
        <v>46</v>
      </c>
      <c r="D26" s="85">
        <f>D27+D28+D29+D30+D31</f>
        <v>493507</v>
      </c>
      <c r="E26" s="85">
        <v>1816.26</v>
      </c>
      <c r="F26" s="85" t="s">
        <v>39</v>
      </c>
      <c r="G26" s="85" t="s">
        <v>39</v>
      </c>
      <c r="H26" s="85" t="s">
        <v>39</v>
      </c>
      <c r="I26" s="85">
        <f>I27+I28+I29+I30</f>
        <v>190310.46</v>
      </c>
      <c r="J26" s="90" t="s">
        <v>37</v>
      </c>
      <c r="K26" s="90" t="s">
        <v>37</v>
      </c>
      <c r="L26" s="90" t="s">
        <v>37</v>
      </c>
      <c r="M26" s="90" t="s">
        <v>37</v>
      </c>
      <c r="N26" s="85">
        <f>E26+I26-J32</f>
        <v>10474.910000000003</v>
      </c>
      <c r="O26" s="85" t="s">
        <v>39</v>
      </c>
    </row>
    <row r="27" spans="1:15" ht="18" customHeight="1">
      <c r="A27" s="77" t="s">
        <v>83</v>
      </c>
      <c r="B27" s="34" t="s">
        <v>37</v>
      </c>
      <c r="C27" s="20" t="s">
        <v>47</v>
      </c>
      <c r="D27" s="85">
        <v>491040</v>
      </c>
      <c r="E27" s="90" t="s">
        <v>37</v>
      </c>
      <c r="F27" s="90" t="s">
        <v>37</v>
      </c>
      <c r="G27" s="90" t="s">
        <v>37</v>
      </c>
      <c r="H27" s="90" t="s">
        <v>37</v>
      </c>
      <c r="I27" s="85">
        <v>187430.46</v>
      </c>
      <c r="J27" s="90" t="s">
        <v>37</v>
      </c>
      <c r="K27" s="90" t="s">
        <v>37</v>
      </c>
      <c r="L27" s="90" t="s">
        <v>37</v>
      </c>
      <c r="M27" s="90" t="s">
        <v>37</v>
      </c>
      <c r="N27" s="90" t="s">
        <v>37</v>
      </c>
      <c r="O27" s="90" t="s">
        <v>37</v>
      </c>
    </row>
    <row r="28" spans="1:15" ht="10.5" customHeight="1">
      <c r="A28" s="78" t="s">
        <v>82</v>
      </c>
      <c r="B28" s="34" t="s">
        <v>37</v>
      </c>
      <c r="C28" s="20" t="s">
        <v>48</v>
      </c>
      <c r="D28" s="85">
        <v>2467</v>
      </c>
      <c r="E28" s="90" t="s">
        <v>37</v>
      </c>
      <c r="F28" s="86" t="s">
        <v>37</v>
      </c>
      <c r="G28" s="86" t="s">
        <v>37</v>
      </c>
      <c r="H28" s="86" t="s">
        <v>37</v>
      </c>
      <c r="I28" s="85">
        <v>2467</v>
      </c>
      <c r="J28" s="90" t="s">
        <v>37</v>
      </c>
      <c r="K28" s="90" t="s">
        <v>37</v>
      </c>
      <c r="L28" s="90" t="s">
        <v>37</v>
      </c>
      <c r="M28" s="90" t="s">
        <v>37</v>
      </c>
      <c r="N28" s="90" t="s">
        <v>37</v>
      </c>
      <c r="O28" s="90" t="s">
        <v>37</v>
      </c>
    </row>
    <row r="29" spans="1:15" ht="11.25" customHeight="1">
      <c r="A29" s="78" t="s">
        <v>81</v>
      </c>
      <c r="B29" s="34" t="s">
        <v>37</v>
      </c>
      <c r="C29" s="35" t="s">
        <v>49</v>
      </c>
      <c r="D29" s="85">
        <v>0</v>
      </c>
      <c r="E29" s="90" t="s">
        <v>37</v>
      </c>
      <c r="F29" s="86" t="s">
        <v>37</v>
      </c>
      <c r="G29" s="86" t="s">
        <v>37</v>
      </c>
      <c r="H29" s="86" t="s">
        <v>37</v>
      </c>
      <c r="I29" s="85">
        <v>0</v>
      </c>
      <c r="J29" s="90" t="s">
        <v>37</v>
      </c>
      <c r="K29" s="90" t="s">
        <v>37</v>
      </c>
      <c r="L29" s="90" t="s">
        <v>37</v>
      </c>
      <c r="M29" s="90" t="s">
        <v>37</v>
      </c>
      <c r="N29" s="90" t="s">
        <v>37</v>
      </c>
      <c r="O29" s="90" t="s">
        <v>37</v>
      </c>
    </row>
    <row r="30" spans="1:15" ht="18.75" customHeight="1">
      <c r="A30" s="77" t="s">
        <v>80</v>
      </c>
      <c r="B30" s="34" t="s">
        <v>37</v>
      </c>
      <c r="C30" s="20" t="s">
        <v>50</v>
      </c>
      <c r="D30" s="85">
        <v>0</v>
      </c>
      <c r="E30" s="90" t="s">
        <v>37</v>
      </c>
      <c r="F30" s="86" t="s">
        <v>37</v>
      </c>
      <c r="G30" s="86" t="s">
        <v>37</v>
      </c>
      <c r="H30" s="86" t="s">
        <v>37</v>
      </c>
      <c r="I30" s="85">
        <v>413</v>
      </c>
      <c r="J30" s="90" t="s">
        <v>37</v>
      </c>
      <c r="K30" s="90" t="s">
        <v>37</v>
      </c>
      <c r="L30" s="90" t="s">
        <v>37</v>
      </c>
      <c r="M30" s="90" t="s">
        <v>37</v>
      </c>
      <c r="N30" s="90" t="s">
        <v>37</v>
      </c>
      <c r="O30" s="90" t="s">
        <v>37</v>
      </c>
    </row>
    <row r="31" spans="1:15" ht="11.25" customHeight="1">
      <c r="A31" s="78" t="s">
        <v>61</v>
      </c>
      <c r="B31" s="34" t="s">
        <v>37</v>
      </c>
      <c r="C31" s="20" t="s">
        <v>51</v>
      </c>
      <c r="D31" s="85">
        <v>0</v>
      </c>
      <c r="E31" s="90" t="s">
        <v>37</v>
      </c>
      <c r="F31" s="90" t="s">
        <v>37</v>
      </c>
      <c r="G31" s="90" t="s">
        <v>37</v>
      </c>
      <c r="H31" s="90" t="s">
        <v>37</v>
      </c>
      <c r="I31" s="90" t="s">
        <v>37</v>
      </c>
      <c r="J31" s="90" t="s">
        <v>37</v>
      </c>
      <c r="K31" s="90" t="s">
        <v>37</v>
      </c>
      <c r="L31" s="90" t="s">
        <v>37</v>
      </c>
      <c r="M31" s="90" t="s">
        <v>37</v>
      </c>
      <c r="N31" s="90" t="s">
        <v>37</v>
      </c>
      <c r="O31" s="90" t="s">
        <v>37</v>
      </c>
    </row>
    <row r="32" spans="1:15" ht="10.5" customHeight="1">
      <c r="A32" s="79" t="s">
        <v>145</v>
      </c>
      <c r="B32" s="8" t="s">
        <v>37</v>
      </c>
      <c r="C32" s="20" t="s">
        <v>52</v>
      </c>
      <c r="D32" s="82">
        <f>D34+D71</f>
        <v>493507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181651.81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0.5" customHeight="1">
      <c r="A33" s="41" t="s">
        <v>117</v>
      </c>
      <c r="B33" s="8"/>
      <c r="C33" s="35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0" t="s">
        <v>53</v>
      </c>
      <c r="D34" s="82">
        <f>D35+D40+D59+D62+D66+D70</f>
        <v>493507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181651.81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0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4">
        <v>2110</v>
      </c>
      <c r="C36" s="22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19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19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4">
        <v>2120</v>
      </c>
      <c r="C39" s="25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11.25" customHeight="1">
      <c r="A40" s="80" t="s">
        <v>85</v>
      </c>
      <c r="B40" s="8">
        <v>2200</v>
      </c>
      <c r="C40" s="47">
        <v>140</v>
      </c>
      <c r="D40" s="82">
        <f>D41+D42+D43+D44+D45+D46+D49+D56</f>
        <v>493507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181651.81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1.25" customHeight="1">
      <c r="A41" s="81" t="s">
        <v>95</v>
      </c>
      <c r="B41" s="24">
        <v>2210</v>
      </c>
      <c r="C41" s="25">
        <v>150</v>
      </c>
      <c r="D41" s="82">
        <v>2467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2467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11.25" customHeight="1">
      <c r="A42" s="81" t="s">
        <v>8</v>
      </c>
      <c r="B42" s="24">
        <v>2220</v>
      </c>
      <c r="C42" s="25">
        <v>160</v>
      </c>
      <c r="D42" s="82">
        <v>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1.25" customHeight="1">
      <c r="A43" s="81" t="s">
        <v>9</v>
      </c>
      <c r="B43" s="24">
        <v>2230</v>
      </c>
      <c r="C43" s="25">
        <v>170</v>
      </c>
      <c r="D43" s="82">
        <v>491040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179184.81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11.25" customHeight="1">
      <c r="A44" s="81" t="s">
        <v>67</v>
      </c>
      <c r="B44" s="24">
        <v>2240</v>
      </c>
      <c r="C44" s="25">
        <v>180</v>
      </c>
      <c r="D44" s="82">
        <v>0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0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4">
        <v>2250</v>
      </c>
      <c r="C45" s="25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4">
        <v>2260</v>
      </c>
      <c r="C46" s="25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0.5" customHeight="1">
      <c r="A47" s="111" t="s">
        <v>167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0.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1">
        <v>15</v>
      </c>
    </row>
    <row r="49" spans="1:15" ht="11.25" customHeight="1">
      <c r="A49" s="81" t="s">
        <v>11</v>
      </c>
      <c r="B49" s="24">
        <v>2270</v>
      </c>
      <c r="C49" s="25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1.25" customHeight="1">
      <c r="A50" s="75" t="s">
        <v>12</v>
      </c>
      <c r="B50" s="3">
        <v>2271</v>
      </c>
      <c r="C50" s="19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19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19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8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8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134</v>
      </c>
      <c r="B55" s="3">
        <v>2276</v>
      </c>
      <c r="C55" s="18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4">
        <v>2280</v>
      </c>
      <c r="C56" s="26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8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6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146</v>
      </c>
      <c r="B59" s="8">
        <v>2400</v>
      </c>
      <c r="C59" s="27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147</v>
      </c>
      <c r="B60" s="24">
        <v>2410</v>
      </c>
      <c r="C60" s="26">
        <v>320</v>
      </c>
      <c r="D60" s="82">
        <v>0</v>
      </c>
      <c r="E60" s="90" t="s">
        <v>37</v>
      </c>
      <c r="F60" s="90" t="s">
        <v>37</v>
      </c>
      <c r="G60" s="90" t="s">
        <v>37</v>
      </c>
      <c r="H60" s="90" t="s">
        <v>37</v>
      </c>
      <c r="I60" s="90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1" t="s">
        <v>37</v>
      </c>
      <c r="O60" s="91" t="s">
        <v>37</v>
      </c>
    </row>
    <row r="61" spans="1:15" ht="10.5" customHeight="1">
      <c r="A61" s="81" t="s">
        <v>148</v>
      </c>
      <c r="B61" s="24">
        <v>2420</v>
      </c>
      <c r="C61" s="26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7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4">
        <v>2610</v>
      </c>
      <c r="C63" s="26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4">
        <v>2620</v>
      </c>
      <c r="C64" s="26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4">
        <v>2630</v>
      </c>
      <c r="C65" s="26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7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4">
        <v>2710</v>
      </c>
      <c r="C67" s="26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4">
        <v>2720</v>
      </c>
      <c r="C68" s="26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4">
        <v>2730</v>
      </c>
      <c r="C69" s="26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7">
        <v>420</v>
      </c>
      <c r="D70" s="82">
        <v>0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0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7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7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4">
        <v>3110</v>
      </c>
      <c r="C73" s="26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4">
        <v>3120</v>
      </c>
      <c r="C74" s="26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8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149</v>
      </c>
      <c r="B76" s="3">
        <v>3122</v>
      </c>
      <c r="C76" s="18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4">
        <v>3130</v>
      </c>
      <c r="C77" s="26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8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8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4">
        <v>3140</v>
      </c>
      <c r="C80" s="26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8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8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8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4">
        <v>3150</v>
      </c>
      <c r="C84" s="26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4">
        <v>3160</v>
      </c>
      <c r="C85" s="26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7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4">
        <v>3210</v>
      </c>
      <c r="C87" s="26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4">
        <v>3220</v>
      </c>
      <c r="C88" s="26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4">
        <v>3230</v>
      </c>
      <c r="C89" s="26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4">
        <v>3240</v>
      </c>
      <c r="C90" s="26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155</v>
      </c>
      <c r="B94" s="110"/>
      <c r="C94" s="110"/>
      <c r="D94" s="110"/>
      <c r="H94" s="120"/>
      <c r="I94" s="120"/>
      <c r="J94" s="1"/>
      <c r="K94" s="1"/>
      <c r="M94" s="109" t="s">
        <v>154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7" t="s">
        <v>166</v>
      </c>
      <c r="B96" s="37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29"/>
      <c r="K97" s="29"/>
      <c r="L97" s="29"/>
      <c r="M97" s="118" t="s">
        <v>130</v>
      </c>
      <c r="N97" s="118"/>
    </row>
    <row r="98" spans="1:13" ht="11.25" customHeight="1">
      <c r="A98" s="28" t="s">
        <v>193</v>
      </c>
      <c r="I98" s="29"/>
      <c r="J98" s="29"/>
      <c r="K98" s="29"/>
      <c r="L98" s="29"/>
      <c r="M98" s="29"/>
    </row>
    <row r="99" ht="12.75">
      <c r="A99" s="6"/>
    </row>
    <row r="100" spans="1:4" ht="12.75">
      <c r="A100" s="117"/>
      <c r="B100" s="117"/>
      <c r="C100" s="117"/>
      <c r="D100" s="117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2018-10-16T11:54:31Z</cp:lastPrinted>
  <dcterms:created xsi:type="dcterms:W3CDTF">2008-02-29T08:23:04Z</dcterms:created>
  <dcterms:modified xsi:type="dcterms:W3CDTF">2018-10-26T09:20:16Z</dcterms:modified>
  <cp:category/>
  <cp:version/>
  <cp:contentType/>
  <cp:contentStatus/>
</cp:coreProperties>
</file>